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Roba\KalHokusPokus\2022\Kanalizace ulice Kubelkova ČT - aktualizace 2022 - Myslík\Rozpočet\"/>
    </mc:Choice>
  </mc:AlternateContent>
  <bookViews>
    <workbookView xWindow="0" yWindow="0" windowWidth="0" windowHeight="0"/>
  </bookViews>
  <sheets>
    <sheet name="Rekapitulace stavby" sheetId="1" r:id="rId1"/>
    <sheet name="SO 301 - Dešťová kanaliz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301 - Dešťová kanalizace'!$C$123:$K$288</definedName>
    <definedName name="_xlnm.Print_Area" localSheetId="1">'SO 301 - Dešťová kanalizace'!$C$4:$J$76,'SO 301 - Dešťová kanalizace'!$C$82:$J$105,'SO 301 - Dešťová kanalizace'!$C$111:$K$288</definedName>
    <definedName name="_xlnm.Print_Titles" localSheetId="1">'SO 301 - Dešťová kanalizace'!$123:$123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88"/>
  <c r="BH288"/>
  <c r="BG288"/>
  <c r="BF288"/>
  <c r="T288"/>
  <c r="T287"/>
  <c r="R288"/>
  <c r="R287"/>
  <c r="P288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3"/>
  <c r="BH273"/>
  <c r="BG273"/>
  <c r="BF273"/>
  <c r="T273"/>
  <c r="R273"/>
  <c r="P273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85"/>
  <c i="1" r="L90"/>
  <c r="AM90"/>
  <c r="AM89"/>
  <c r="L89"/>
  <c r="AM87"/>
  <c r="L87"/>
  <c r="L85"/>
  <c r="L84"/>
  <c i="2" r="J168"/>
  <c r="BK144"/>
  <c r="J288"/>
  <c r="J285"/>
  <c r="BK280"/>
  <c r="BK273"/>
  <c r="J265"/>
  <c r="BK263"/>
  <c r="J262"/>
  <c r="BK260"/>
  <c r="BK256"/>
  <c r="J253"/>
  <c r="BK251"/>
  <c r="J250"/>
  <c r="BK246"/>
  <c r="J244"/>
  <c r="BK242"/>
  <c r="J241"/>
  <c r="BK239"/>
  <c r="J236"/>
  <c r="J235"/>
  <c r="BK230"/>
  <c r="J227"/>
  <c r="J226"/>
  <c r="J224"/>
  <c r="BK220"/>
  <c r="J216"/>
  <c r="BK213"/>
  <c r="J211"/>
  <c r="BK205"/>
  <c r="J200"/>
  <c r="BK151"/>
  <c r="BK136"/>
  <c r="BK134"/>
  <c r="J278"/>
  <c r="BK200"/>
  <c r="J195"/>
  <c r="BK188"/>
  <c r="J188"/>
  <c r="J183"/>
  <c r="BK277"/>
  <c r="J276"/>
  <c r="BK176"/>
  <c r="BK168"/>
  <c r="BK162"/>
  <c r="BK142"/>
  <c r="J134"/>
  <c r="BK130"/>
  <c i="1" r="AS94"/>
  <c i="2" r="J277"/>
  <c r="BK165"/>
  <c r="BK158"/>
  <c r="J136"/>
  <c r="J132"/>
  <c r="J282"/>
  <c r="BK278"/>
  <c r="BK265"/>
  <c r="J264"/>
  <c r="BK262"/>
  <c r="J261"/>
  <c r="BK257"/>
  <c r="J256"/>
  <c r="BK252"/>
  <c r="J251"/>
  <c r="BK247"/>
  <c r="J246"/>
  <c r="BK243"/>
  <c r="J242"/>
  <c r="BK240"/>
  <c r="J239"/>
  <c r="BK235"/>
  <c r="J231"/>
  <c r="BK227"/>
  <c r="BK226"/>
  <c r="J225"/>
  <c r="BK223"/>
  <c r="J220"/>
  <c r="BK214"/>
  <c r="J213"/>
  <c r="BK208"/>
  <c r="J205"/>
  <c r="BK198"/>
  <c r="J144"/>
  <c r="BK127"/>
  <c r="BK203"/>
  <c r="J198"/>
  <c r="BK191"/>
  <c r="J191"/>
  <c r="BK183"/>
  <c r="BK179"/>
  <c r="BK276"/>
  <c r="J179"/>
  <c r="J176"/>
  <c r="BK173"/>
  <c r="J165"/>
  <c r="J158"/>
  <c r="J138"/>
  <c r="BK132"/>
  <c r="J127"/>
  <c r="BK288"/>
  <c r="J173"/>
  <c r="J162"/>
  <c r="J151"/>
  <c r="J142"/>
  <c r="BK285"/>
  <c r="BK282"/>
  <c r="J280"/>
  <c r="J273"/>
  <c r="BK264"/>
  <c r="J263"/>
  <c r="BK261"/>
  <c r="J260"/>
  <c r="J257"/>
  <c r="BK253"/>
  <c r="J252"/>
  <c r="BK250"/>
  <c r="J247"/>
  <c r="BK244"/>
  <c r="J243"/>
  <c r="BK241"/>
  <c r="J240"/>
  <c r="BK236"/>
  <c r="BK231"/>
  <c r="J230"/>
  <c r="BK225"/>
  <c r="BK224"/>
  <c r="J223"/>
  <c r="BK216"/>
  <c r="J214"/>
  <c r="BK211"/>
  <c r="J208"/>
  <c r="J203"/>
  <c r="BK195"/>
  <c r="BK138"/>
  <c r="J130"/>
  <c l="1" r="P126"/>
  <c r="P207"/>
  <c r="BK215"/>
  <c r="J215"/>
  <c r="J101"/>
  <c r="BK234"/>
  <c r="J234"/>
  <c r="J102"/>
  <c r="BK279"/>
  <c r="J279"/>
  <c r="J103"/>
  <c r="T126"/>
  <c r="R207"/>
  <c r="R212"/>
  <c r="P215"/>
  <c r="P234"/>
  <c r="P279"/>
  <c r="R126"/>
  <c r="T207"/>
  <c r="P212"/>
  <c r="R215"/>
  <c r="R234"/>
  <c r="T279"/>
  <c r="BK126"/>
  <c r="J126"/>
  <c r="J98"/>
  <c r="BK207"/>
  <c r="J207"/>
  <c r="J99"/>
  <c r="BK212"/>
  <c r="J212"/>
  <c r="J100"/>
  <c r="T212"/>
  <c r="T215"/>
  <c r="T234"/>
  <c r="R279"/>
  <c r="BK287"/>
  <c r="J287"/>
  <c r="J104"/>
  <c r="E114"/>
  <c r="J118"/>
  <c r="BE130"/>
  <c r="BE132"/>
  <c r="BE144"/>
  <c r="BE195"/>
  <c r="BE198"/>
  <c r="BE200"/>
  <c r="BE203"/>
  <c r="BE205"/>
  <c r="BE208"/>
  <c r="BE211"/>
  <c r="BE213"/>
  <c r="BE214"/>
  <c r="BE216"/>
  <c r="BE220"/>
  <c r="BE223"/>
  <c r="BE224"/>
  <c r="BE225"/>
  <c r="BE226"/>
  <c r="BE227"/>
  <c r="BE230"/>
  <c r="BE231"/>
  <c r="BE235"/>
  <c r="BE236"/>
  <c r="BE239"/>
  <c r="BE240"/>
  <c r="BE241"/>
  <c r="BE242"/>
  <c r="BE243"/>
  <c r="BE244"/>
  <c r="BE246"/>
  <c r="BE247"/>
  <c r="BE250"/>
  <c r="BE251"/>
  <c r="BE252"/>
  <c r="BE253"/>
  <c r="BE256"/>
  <c r="BE257"/>
  <c r="BE260"/>
  <c r="BE261"/>
  <c r="BE262"/>
  <c r="BE263"/>
  <c r="BE264"/>
  <c r="BE265"/>
  <c r="BE273"/>
  <c r="BE278"/>
  <c r="BE280"/>
  <c r="BE282"/>
  <c r="BE285"/>
  <c r="BE288"/>
  <c r="F92"/>
  <c r="BE127"/>
  <c r="BE136"/>
  <c r="BE168"/>
  <c r="BE134"/>
  <c r="BE138"/>
  <c r="BE142"/>
  <c r="BE151"/>
  <c r="BE158"/>
  <c r="BE162"/>
  <c r="BE165"/>
  <c r="BE173"/>
  <c r="BE176"/>
  <c r="BE276"/>
  <c r="BE179"/>
  <c r="BE183"/>
  <c r="BE188"/>
  <c r="BE191"/>
  <c r="BE277"/>
  <c r="F35"/>
  <c i="1" r="BB95"/>
  <c r="BB94"/>
  <c r="AX94"/>
  <c i="2" r="F37"/>
  <c i="1" r="BD95"/>
  <c r="BD94"/>
  <c r="W33"/>
  <c i="2" r="F34"/>
  <c i="1" r="BA95"/>
  <c r="BA94"/>
  <c r="W30"/>
  <c i="2" r="F36"/>
  <c i="1" r="BC95"/>
  <c r="BC94"/>
  <c r="W32"/>
  <c i="2" r="J34"/>
  <c i="1" r="AW95"/>
  <c i="2" l="1" r="T125"/>
  <c r="T124"/>
  <c r="R125"/>
  <c r="R124"/>
  <c r="P125"/>
  <c r="P124"/>
  <c i="1" r="AU95"/>
  <c i="2" r="BK125"/>
  <c r="J125"/>
  <c r="J97"/>
  <c i="1" r="AU94"/>
  <c r="AW94"/>
  <c r="AK30"/>
  <c i="2" r="J33"/>
  <c i="1" r="AV95"/>
  <c r="AT95"/>
  <c r="AY94"/>
  <c i="2" r="F33"/>
  <c i="1" r="AZ95"/>
  <c r="AZ94"/>
  <c r="W29"/>
  <c r="W31"/>
  <c i="2" l="1" r="BK124"/>
  <c r="J124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<sst xmlns="http://schemas.openxmlformats.org/spreadsheetml/2006/main">
  <si>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</si>
  <si>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</si>
  <si>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</si>
  <si>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</si>
  <si>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</si>
  <si>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{9dad06e3-5cd1-4f54-b49b-21b356e4fd74}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</si>
  <si>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</si>
  <si>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</si>
  <si>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</si>
  <si>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</si>
  <si>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</si>
  <si>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</si>
  <si>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</si>
  <si>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</si>
  <si>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M22/999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</si>
  <si>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</si>
  <si>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</si>
  <si>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silnice III/36012 ul. Kubelkova, Česká Třebová</t>
  </si>
  <si>
    <t>KSO:</t>
  </si>
  <si>
    <t>CC-CZ:</t>
  </si>
  <si>
    <t>Místo:</t>
  </si>
  <si>
    <t>Česká Třebová</t>
  </si>
  <si>
    <t>Datum:</t>
  </si>
  <si>
    <t>1. 6. 2022</t>
  </si>
  <si>
    <t>Zadavatel:</t>
  </si>
  <si>
    <t>IČ:</t>
  </si>
  <si>
    <t>Správa a údržba silnic Pardubického kraje</t>
  </si>
  <si>
    <t>DIČ: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</si>
  <si>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</si>
  <si>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</si>
  <si>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</si>
  <si>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</si>
  <si>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</si>
  <si>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</si>
  <si>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</si>
  <si>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</si>
  <si>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Roman Bárta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</si>
  <si>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</si>
  <si>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</si>
  <si>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</si>
  <si>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</si>
  <si>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</si>
  <si>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</si>
  <si>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</si>
  <si>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</si>
  <si>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</si>
  <si>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</si>
  <si>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</si>
  <si>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</si>
  <si>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</si>
  <si>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</si>
  <si>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</si>
  <si>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</si>
  <si>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</si>
  <si>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</si>
  <si>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</si>
  <si>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</si>
  <si>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</si>
  <si>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</si>
  <si>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</si>
  <si>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</si>
  <si>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</si>
  <si>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</si>
  <si>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</si>
  <si>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</si>
  <si>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</si>
  <si>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</si>
  <si>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</si>
  <si>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</si>
  <si>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</si>
  <si>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</si>
  <si>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</si>
  <si>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</si>
  <si>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</si>
  <si>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</si>
  <si>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</si>
  <si>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</si>
  <si>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</si>
  <si>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</si>
  <si>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</si>
  <si>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</si>
  <si>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</si>
  <si>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</si>
  <si>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</si>
  <si>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</si>
  <si>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Dešťová kanalizace</t>
  </si>
  <si>
    <t>STA</t>
  </si>
  <si>
    <t>1</t>
  </si>
  <si>
    <t>{befef482-89ce-45e8-a738-ab1c390a4bf3}</t>
  </si>
  <si>
    <t>2</t>
  </si>
  <si>
    <t>KRYCÍ LIST SOUPISU PRACÍ</t>
  </si>
  <si>
    <t>Objekt:</t>
  </si>
  <si>
    <t>SO 301 - Dešťová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</si>
  <si>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</si>
  <si>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</si>
  <si>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</si>
  <si>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</si>
  <si>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</si>
  <si>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</si>
  <si>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</si>
  <si>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</si>
  <si>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</si>
  <si>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</si>
  <si>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</si>
  <si>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</si>
  <si>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</si>
  <si>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</si>
  <si>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</si>
  <si>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</si>
  <si>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</si>
  <si>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</si>
  <si>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</si>
  <si>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</si>
  <si>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</si>
  <si>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</si>
  <si>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</si>
  <si>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</si>
  <si>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</si>
  <si>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</si>
  <si>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</si>
  <si>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</si>
  <si>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</si>
  <si>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</si>
  <si>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</si>
  <si>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</si>
  <si>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</si>
  <si>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</si>
  <si>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2022 01</t>
  </si>
  <si>
    <t>4</t>
  </si>
  <si>
    <t>-1336797837</t>
  </si>
  <si>
    <t>P</t>
  </si>
  <si>
    <t>Poznámka k položce:_x000d_
Předpoklad rychlosti výstavby 10,0 m/den</t>
  </si>
  <si>
    <t>VV</t>
  </si>
  <si>
    <t>685,0/10,0*24</t>
  </si>
  <si>
    <t>115101301</t>
  </si>
  <si>
    <t>Pohotovost záložní čerpací soupravy pro dopravní výšku do 10 m s uvažovaným průměrným přítokem do 500 l/min</t>
  </si>
  <si>
    <t>den</t>
  </si>
  <si>
    <t>1852099600</t>
  </si>
  <si>
    <t>685,0/10,0</t>
  </si>
  <si>
    <t>3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</si>
  <si>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</si>
  <si>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</si>
  <si>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m</t>
  </si>
  <si>
    <t>-54455276</t>
  </si>
  <si>
    <t>2*1,1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</si>
  <si>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</si>
  <si>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</si>
  <si>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1390768337</t>
  </si>
  <si>
    <t>3*1,1</t>
  </si>
  <si>
    <t>5</t>
  </si>
  <si>
    <t>119001421</t>
  </si>
  <si>
    <t>-1747002077</t>
  </si>
  <si>
    <t>9*1,1</t>
  </si>
  <si>
    <t>6</t>
  </si>
  <si>
    <t>121151103</t>
  </si>
  <si>
    <t>Sejmutí ornice strojně při souvislé ploše do 100 m2, tl. vrstvy do 200 mm</t>
  </si>
  <si>
    <t>m2</t>
  </si>
  <si>
    <t>-1947393174</t>
  </si>
  <si>
    <t>výkres B.2.4</t>
  </si>
  <si>
    <t>délky dle tabulky kubatur</t>
  </si>
  <si>
    <t>6,5*1,1</t>
  </si>
  <si>
    <t>7</t>
  </si>
  <si>
    <t>130001101</t>
  </si>
  <si>
    <t>Příplatek k cenám hloubených vykopávek za ztížení vykopávky v blízkosti podzemního vedení nebo výbušnin pro jakoukoliv třídu horniny</t>
  </si>
  <si>
    <t>m3</t>
  </si>
  <si>
    <t>-702934372</t>
  </si>
  <si>
    <t>(2+3+9)*2*0,5*1,1*(2,33+0,15)</t>
  </si>
  <si>
    <t>8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</si>
  <si>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</si>
  <si>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</si>
  <si>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1520291102</t>
  </si>
  <si>
    <t>50% výkopu</t>
  </si>
  <si>
    <t>1918,62*0,5</t>
  </si>
  <si>
    <t>685,0*((0,2+0,1)/2*1,1)*0,5</t>
  </si>
  <si>
    <t>Součet</t>
  </si>
  <si>
    <t>9</t>
  </si>
  <si>
    <t>132354206</t>
  </si>
  <si>
    <t>Hloubení zapažených rýh šířky přes 800 do 2 000 mm strojně s urovnáním dna do předepsaného profilu a spádu v hornině třídy těžitelnosti II skupiny 4 přes 1 000 do 5 000 m3</t>
  </si>
  <si>
    <t>2128177780</t>
  </si>
  <si>
    <t>10</t>
  </si>
  <si>
    <t>151811131</t>
  </si>
  <si>
    <t>Zřízení pažicích boxů pro pažení a rozepření stěn rýh podzemního vedení hloubka výkopu do 4 m, šířka do 1,2 m</t>
  </si>
  <si>
    <t>-1155512406</t>
  </si>
  <si>
    <t>dle tabulky kubatur</t>
  </si>
  <si>
    <t>3198,88</t>
  </si>
  <si>
    <t>11</t>
  </si>
  <si>
    <t>151811231</t>
  </si>
  <si>
    <t>Odstranění pažicích boxů pro pažení a rozepření stěn rýh podzemního vedení hloubka výkopu do 4 m, šířka do 1,2 m</t>
  </si>
  <si>
    <t>-210228242</t>
  </si>
  <si>
    <t>dle položky zřízení</t>
  </si>
  <si>
    <t>12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</si>
  <si>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</si>
  <si>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</si>
  <si>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-1654167141</t>
  </si>
  <si>
    <t>zemina pro zpětný zásyp na meziskládku a zpět</t>
  </si>
  <si>
    <t>26,89*2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</si>
  <si>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</si>
  <si>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</si>
  <si>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</si>
  <si>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878075755</t>
  </si>
  <si>
    <t>přebytečná zemina</t>
  </si>
  <si>
    <t>1015,823</t>
  </si>
  <si>
    <t>-26,89</t>
  </si>
  <si>
    <t>14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</si>
  <si>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</si>
  <si>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</si>
  <si>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-1986339887</t>
  </si>
  <si>
    <t>167151101</t>
  </si>
  <si>
    <t>Nakládání, skládání a překládání neulehlého výkopku nebo sypaniny strojně nakládání, množství do 100 m3, z horniny třídy těžitelnosti I, skupiny 1 až 3</t>
  </si>
  <si>
    <t>-1819609633</t>
  </si>
  <si>
    <t>zemina z meziskládky</t>
  </si>
  <si>
    <t>26,89</t>
  </si>
  <si>
    <t>16</t>
  </si>
  <si>
    <t>171201221</t>
  </si>
  <si>
    <t>Poplatek za uložení stavebního odpadu na skládce (skládkovné) zeminy a kamení zatříděného do Katalogu odpadů pod kódem 17 05 04</t>
  </si>
  <si>
    <t>t</t>
  </si>
  <si>
    <t>2066254407</t>
  </si>
  <si>
    <t>988,933*1,8</t>
  </si>
  <si>
    <t>1015,823*1,8</t>
  </si>
  <si>
    <t>17</t>
  </si>
  <si>
    <t>174101101</t>
  </si>
  <si>
    <t>Zásyp sypaninou z jakékoliv horniny strojně s uložením výkopku ve vrstvách se zhutněním jam, šachet, rýh nebo kolem objektů v těchto vykopávkách</t>
  </si>
  <si>
    <t>-1185880892</t>
  </si>
  <si>
    <t>26,89 "zemina z výkopu</t>
  </si>
  <si>
    <t>1287,6 "náhrada výkopku</t>
  </si>
  <si>
    <t>18</t>
  </si>
  <si>
    <t>M</t>
  </si>
  <si>
    <t>58331202r</t>
  </si>
  <si>
    <t>štěrkodrť netříděná do 100mm</t>
  </si>
  <si>
    <t>-1055300703</t>
  </si>
  <si>
    <t>Poznámka k položce:_x000d_
Hmotnost 2 t/m3</t>
  </si>
  <si>
    <t>1287,6*2,0</t>
  </si>
  <si>
    <t>19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</si>
  <si>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</si>
  <si>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</si>
  <si>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297835540</t>
  </si>
  <si>
    <t>406,09</t>
  </si>
  <si>
    <t>20</t>
  </si>
  <si>
    <t>58331201</t>
  </si>
  <si>
    <t>štěrkopísek netříděný</t>
  </si>
  <si>
    <t>-471051780</t>
  </si>
  <si>
    <t>406,09*2 'Přepočtené koeficientem množství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</si>
  <si>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</si>
  <si>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</si>
  <si>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529061403</t>
  </si>
  <si>
    <t>6,5*2,0</t>
  </si>
  <si>
    <t>22</t>
  </si>
  <si>
    <t>181351003</t>
  </si>
  <si>
    <t>Rozprostření a urovnání ornice v rovině nebo ve svahu sklonu do 1:5 strojně při souvislé ploše do 100 m2, tl. vrstvy do 200 mm</t>
  </si>
  <si>
    <t>799406328</t>
  </si>
  <si>
    <t>dle položky sejmutí ornice</t>
  </si>
  <si>
    <t>23</t>
  </si>
  <si>
    <t>181411121</t>
  </si>
  <si>
    <t>Založení trávníku na půdě předem připravené plochy do 1000 m2 výsevem včetně utažení lučního v rovině nebo na svahu do 1:5</t>
  </si>
  <si>
    <t>-1063588603</t>
  </si>
  <si>
    <t>13,0+7,15</t>
  </si>
  <si>
    <t>24</t>
  </si>
  <si>
    <t>00572410</t>
  </si>
  <si>
    <t>osivo směs travní parková</t>
  </si>
  <si>
    <t>kg</t>
  </si>
  <si>
    <t>1028251873</t>
  </si>
  <si>
    <t>20,15*0,02*1,03</t>
  </si>
  <si>
    <t>Zakládání</t>
  </si>
  <si>
    <t>25</t>
  </si>
  <si>
    <t>211531111</t>
  </si>
  <si>
    <t xml:space="preserve">Výplň kamenivem do rýh odvodňovacích žeber nebo trativodů  bez zhutnění, s úpravou povrchu výplně kamenivem hrubým drceným frakce 16 až 63 mm</t>
  </si>
  <si>
    <t>681093561</t>
  </si>
  <si>
    <t>685,0*((0,2+0,1)/2*1,1)</t>
  </si>
  <si>
    <t>26</t>
  </si>
  <si>
    <t>212755215</t>
  </si>
  <si>
    <t>Trativody bez lože z drenážních trubek plastových flexibilních D 125 mm</t>
  </si>
  <si>
    <t>-1645853629</t>
  </si>
  <si>
    <t>Svislé a kompletní konstrukce</t>
  </si>
  <si>
    <t>27</t>
  </si>
  <si>
    <t>359901111</t>
  </si>
  <si>
    <t xml:space="preserve">Vyčištění stok  jakékoliv výšky</t>
  </si>
  <si>
    <t>878446950</t>
  </si>
  <si>
    <t>28</t>
  </si>
  <si>
    <t>359901211</t>
  </si>
  <si>
    <t>Monitoring stok (kamerový systém) jakékoli výšky nová kanalizace</t>
  </si>
  <si>
    <t>-658220119</t>
  </si>
  <si>
    <t>Vodorovné konstrukce</t>
  </si>
  <si>
    <t>29</t>
  </si>
  <si>
    <t>451573111</t>
  </si>
  <si>
    <t>Lože pod potrubí, stoky a drobné objekty v otevřeném výkopu z písku a štěrkopísku do 63 mm</t>
  </si>
  <si>
    <t>607877599</t>
  </si>
  <si>
    <t>73,54</t>
  </si>
  <si>
    <t>30</t>
  </si>
  <si>
    <t>452112111</t>
  </si>
  <si>
    <t>Osazení betonových dílců prstenců nebo rámů pod poklopy a mříže, výšky do 100 mm</t>
  </si>
  <si>
    <t>kus</t>
  </si>
  <si>
    <t>1222619946</t>
  </si>
  <si>
    <t>příloha B.2.6</t>
  </si>
  <si>
    <t>3+2+4+46</t>
  </si>
  <si>
    <t>31</t>
  </si>
  <si>
    <t>59224184</t>
  </si>
  <si>
    <t>prstenec šachtový vyrovnávací betonový 625x120x40mm</t>
  </si>
  <si>
    <t>-537593899</t>
  </si>
  <si>
    <t>32</t>
  </si>
  <si>
    <t>59224185</t>
  </si>
  <si>
    <t>prstenec šachtový vyrovnávací betonový 625x120x60mm</t>
  </si>
  <si>
    <t>855828529</t>
  </si>
  <si>
    <t>33</t>
  </si>
  <si>
    <t>59224176</t>
  </si>
  <si>
    <t>prstenec šachtový vyrovnávací betonový 625x120x80mm</t>
  </si>
  <si>
    <t>-1642977106</t>
  </si>
  <si>
    <t>34</t>
  </si>
  <si>
    <t>59224187</t>
  </si>
  <si>
    <t>prstenec šachtový vyrovnávací betonový 625x120x100mm</t>
  </si>
  <si>
    <t>1756309847</t>
  </si>
  <si>
    <t>35</t>
  </si>
  <si>
    <t>452112121</t>
  </si>
  <si>
    <t>Osazení betonových dílců prstenců nebo rámů pod poklopy a mříže, výšky přes 100 do 200 mm</t>
  </si>
  <si>
    <t>-2075769320</t>
  </si>
  <si>
    <t>36</t>
  </si>
  <si>
    <t>59224188</t>
  </si>
  <si>
    <t>prstenec šachtový vyrovnávací betonový 625x120x120mm</t>
  </si>
  <si>
    <t>-617698078</t>
  </si>
  <si>
    <t>37</t>
  </si>
  <si>
    <t>452311121</t>
  </si>
  <si>
    <t>Podkladní a zajišťovací konstrukce z betonu prostého v otevřeném výkopu desky pod potrubí, stoky a drobné objekty z betonu tř. C 8/10</t>
  </si>
  <si>
    <t>998634592</t>
  </si>
  <si>
    <t>pod šachty</t>
  </si>
  <si>
    <t>16*PI*0,8*0,8*0,1</t>
  </si>
  <si>
    <t>Trubní vedení</t>
  </si>
  <si>
    <t>38</t>
  </si>
  <si>
    <t>871370320</t>
  </si>
  <si>
    <t>Montáž kanalizačního potrubí z plastů z polypropylenu PP hladkého plnostěnného SN 12 DN 300</t>
  </si>
  <si>
    <t>1316195899</t>
  </si>
  <si>
    <t>39</t>
  </si>
  <si>
    <t>28617040r</t>
  </si>
  <si>
    <t>trubka kanalizační PP plnostěnná DN 300x6000mm SN12</t>
  </si>
  <si>
    <t>-80814998</t>
  </si>
  <si>
    <t>Poznámka k položce:_x000d_
ztratné 1,5%</t>
  </si>
  <si>
    <t>685*1,015 'Přepočtené koeficientem množství</t>
  </si>
  <si>
    <t>40</t>
  </si>
  <si>
    <t>871395231</t>
  </si>
  <si>
    <t>Kanalizační potrubí z tvrdého PVC v otevřeném výkopu ve sklonu do 20 %, hladkého plnostěnného jednovrstvého, tuhost třídy SN 10 DN 400</t>
  </si>
  <si>
    <t>1729148278</t>
  </si>
  <si>
    <t>41</t>
  </si>
  <si>
    <t>877370320</t>
  </si>
  <si>
    <t>Montáž tvarovek na kanalizačním plastovém potrubí z polypropylenu PP hladkého plnostěnného odboček DN 300</t>
  </si>
  <si>
    <t>-634565730</t>
  </si>
  <si>
    <t>42</t>
  </si>
  <si>
    <t>28617214</t>
  </si>
  <si>
    <t>odbočka kanalizační PP SN16 45° DN 300/150</t>
  </si>
  <si>
    <t>-557979400</t>
  </si>
  <si>
    <t>43</t>
  </si>
  <si>
    <t>877395211</t>
  </si>
  <si>
    <t xml:space="preserve">Montáž tvarovek na kanalizačním potrubí z trub z plastu  z tvrdého PVC nebo z polypropylenu v otevřeném výkopu jednoosých DN 400</t>
  </si>
  <si>
    <t>1095834793</t>
  </si>
  <si>
    <t>44</t>
  </si>
  <si>
    <t>28612247</t>
  </si>
  <si>
    <t>přesuvka kanalizační plastová PVC KG DN 400 SN12/16</t>
  </si>
  <si>
    <t>-725188163</t>
  </si>
  <si>
    <t>45</t>
  </si>
  <si>
    <t>890451851</t>
  </si>
  <si>
    <t>Bourání šachet a jímek strojně velikosti obestavěného prostoru přes 3 do 5 m3 z prefabrikovaných skruží</t>
  </si>
  <si>
    <t>154222199</t>
  </si>
  <si>
    <t>0,5*0,5*PI*3,87</t>
  </si>
  <si>
    <t>46</t>
  </si>
  <si>
    <t>892372121</t>
  </si>
  <si>
    <t>Tlakové zkoušky vzduchem těsnícími vaky ucpávkovými DN 300</t>
  </si>
  <si>
    <t>úsek</t>
  </si>
  <si>
    <t>1413254311</t>
  </si>
  <si>
    <t>47</t>
  </si>
  <si>
    <t>894411311</t>
  </si>
  <si>
    <t>Osazení betonových nebo železobetonových dílců pro šachty skruží rovných</t>
  </si>
  <si>
    <t>-1377614708</t>
  </si>
  <si>
    <t>7+10+6</t>
  </si>
  <si>
    <t>48</t>
  </si>
  <si>
    <t>59224050</t>
  </si>
  <si>
    <t>skruž pro kanalizační šachty se zabudovanými stupadly 100x25x12cm</t>
  </si>
  <si>
    <t>-436552414</t>
  </si>
  <si>
    <t>49</t>
  </si>
  <si>
    <t>59224051</t>
  </si>
  <si>
    <t>skruž pro kanalizační šachty se zabudovanými stupadly 100x50x12cm</t>
  </si>
  <si>
    <t>1882140817</t>
  </si>
  <si>
    <t>50</t>
  </si>
  <si>
    <t>59224052</t>
  </si>
  <si>
    <t>skruž pro kanalizační šachty se zabudovanými stupadly 100x100x12cm</t>
  </si>
  <si>
    <t>-62832156</t>
  </si>
  <si>
    <t>51</t>
  </si>
  <si>
    <t>894412411</t>
  </si>
  <si>
    <t>Osazení betonových nebo železobetonových dílců pro šachty skruží přechodových</t>
  </si>
  <si>
    <t>-844779892</t>
  </si>
  <si>
    <t>52</t>
  </si>
  <si>
    <t>59224312</t>
  </si>
  <si>
    <t>kónus šachetní betonový kapsové plastové stupadlo 100x62,5x58cm</t>
  </si>
  <si>
    <t>343756987</t>
  </si>
  <si>
    <t>53</t>
  </si>
  <si>
    <t>894414111</t>
  </si>
  <si>
    <t>Osazení betonových nebo železobetonových dílců pro šachty skruží základových (dno)</t>
  </si>
  <si>
    <t>-2022856432</t>
  </si>
  <si>
    <t>14+1+2</t>
  </si>
  <si>
    <t>54</t>
  </si>
  <si>
    <t>59224337</t>
  </si>
  <si>
    <t>dno betonové šachty kanalizační přímé 100x60x40cm</t>
  </si>
  <si>
    <t>276975447</t>
  </si>
  <si>
    <t>55</t>
  </si>
  <si>
    <t>59224338</t>
  </si>
  <si>
    <t>dno betonové šachty kanalizační přímé 100x80x50cm</t>
  </si>
  <si>
    <t>1552447134</t>
  </si>
  <si>
    <t>56</t>
  </si>
  <si>
    <t>59224339</t>
  </si>
  <si>
    <t>dno betonové šachty kanalizační přímé 100x100x60cm</t>
  </si>
  <si>
    <t>2069370910</t>
  </si>
  <si>
    <t>57</t>
  </si>
  <si>
    <t>59224348</t>
  </si>
  <si>
    <t>těsnění elastomerové pro spojení šachetních dílů DN 1000</t>
  </si>
  <si>
    <t>81991216</t>
  </si>
  <si>
    <t>58</t>
  </si>
  <si>
    <t>899102211</t>
  </si>
  <si>
    <t>Demontáž poklopů litinových a ocelových včetně rámů, hmotnosti jednotlivě přes 50 do 100 Kg</t>
  </si>
  <si>
    <t>-741759612</t>
  </si>
  <si>
    <t>59</t>
  </si>
  <si>
    <t>899104112-R.1</t>
  </si>
  <si>
    <t>Provizorní poklop</t>
  </si>
  <si>
    <t>kpl</t>
  </si>
  <si>
    <t>-1014427567</t>
  </si>
  <si>
    <t>montáž a demontáž</t>
  </si>
  <si>
    <t>včetně materiálu</t>
  </si>
  <si>
    <t>dvojnásobná obratovost</t>
  </si>
  <si>
    <t>- poklop DN 600 D400</t>
  </si>
  <si>
    <t>- prstýnek 40 mm</t>
  </si>
  <si>
    <t>- prstýnek 60 mm</t>
  </si>
  <si>
    <t>60</t>
  </si>
  <si>
    <t>899304111-R</t>
  </si>
  <si>
    <t>Osazení samonivelačních poklopů železobetonových včetně rámů jakékoliv hmotnosti včetně zálivky, adaptéru dle výrobce</t>
  </si>
  <si>
    <t>-1707951305</t>
  </si>
  <si>
    <t>16+1</t>
  </si>
  <si>
    <t>61</t>
  </si>
  <si>
    <t>5524103001</t>
  </si>
  <si>
    <t xml:space="preserve">Kanalizační poklop litinový, rám samonivelační,  D 400 bez odvětrání</t>
  </si>
  <si>
    <t>-811160491</t>
  </si>
  <si>
    <t>62</t>
  </si>
  <si>
    <t>5524103102</t>
  </si>
  <si>
    <t xml:space="preserve">Kanalizační poklop litinový, rám samonivelační,  D 400 bez s odvětráním</t>
  </si>
  <si>
    <t>1244090848</t>
  </si>
  <si>
    <t>63</t>
  </si>
  <si>
    <t>5524143001</t>
  </si>
  <si>
    <t>adaptér na samonivelační poklopy</t>
  </si>
  <si>
    <t>621492198</t>
  </si>
  <si>
    <t>997</t>
  </si>
  <si>
    <t>Přesun sutě</t>
  </si>
  <si>
    <t>64</t>
  </si>
  <si>
    <t>997221561</t>
  </si>
  <si>
    <t xml:space="preserve">Vodorovná doprava suti  bez naložení, ale se složením a s hrubým urovnáním z kusových materiálů, na vzdálenost do 1 km</t>
  </si>
  <si>
    <t>1041513374</t>
  </si>
  <si>
    <t>3,039*0,36 "dle položky bourání šachet</t>
  </si>
  <si>
    <t>65</t>
  </si>
  <si>
    <t>997221569</t>
  </si>
  <si>
    <t xml:space="preserve">Vodorovná doprava suti  bez naložení, ale se složením a s hrubým urovnáním Příplatek k ceně za každý další i započatý 1 km přes 1 km</t>
  </si>
  <si>
    <t>1193589949</t>
  </si>
  <si>
    <t>9 příplatků</t>
  </si>
  <si>
    <t>1,094*9</t>
  </si>
  <si>
    <t>66</t>
  </si>
  <si>
    <t>997221615</t>
  </si>
  <si>
    <t>Poplatek za uložení stavebního odpadu na skládce (skládkovné) z prostého betonu zatříděného do Katalogu odpadů pod kódem 17 01 01</t>
  </si>
  <si>
    <t>1774426838</t>
  </si>
  <si>
    <t>998</t>
  </si>
  <si>
    <t>Přesun hmot</t>
  </si>
  <si>
    <t>67</t>
  </si>
  <si>
    <t>998276101</t>
  </si>
  <si>
    <t>Přesun hmot pro trubní vedení hloubené z trub z plastických hmot nebo sklolaminátových pro vodovody nebo kanalizace v otevřeném výkopu dopravní vzdálenost do 15 m</t>
  </si>
  <si>
    <t>680731482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</si>
</sst>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M22/999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Modernizace silnice III/36012 ul. Kubelkova, Česká Třebová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Česká Třebová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1. 6. 2022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a údržba silnic Pardubického kraje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Roman Bárta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301 - Dešťová kanalizace'!J30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'SO 301 - Dešťová kanalizace'!P124</f>
        <v>0</v>
      </c>
      <c r="AV95" s="128">
        <f>'SO 301 - Dešťová kanalizace'!J33</f>
        <v>0</v>
      </c>
      <c r="AW95" s="128">
        <f>'SO 301 - Dešťová kanalizace'!J34</f>
        <v>0</v>
      </c>
      <c r="AX95" s="128">
        <f>'SO 301 - Dešťová kanalizace'!J35</f>
        <v>0</v>
      </c>
      <c r="AY95" s="128">
        <f>'SO 301 - Dešťová kanalizace'!J36</f>
        <v>0</v>
      </c>
      <c r="AZ95" s="128">
        <f>'SO 301 - Dešťová kanalizace'!F33</f>
        <v>0</v>
      </c>
      <c r="BA95" s="128">
        <f>'SO 301 - Dešťová kanalizace'!F34</f>
        <v>0</v>
      </c>
      <c r="BB95" s="128">
        <f>'SO 301 - Dešťová kanalizace'!F35</f>
        <v>0</v>
      </c>
      <c r="BC95" s="128">
        <f>'SO 301 - Dešťová kanalizace'!F36</f>
        <v>0</v>
      </c>
      <c r="BD95" s="130">
        <f>'SO 301 - Dešťová kanalizace'!F37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QtdTbv1x8XAgXwmAc1hKbQXLWG+LRGkJ3Hvi24uVLKOTiq0P0GOy8yQQJTtlIaD8exxnyibi0nPWk/ZcdXW64A==" hashValue="PWLfYmRtIhJvi5n2YdbHg/rtviMSr5gFII9ayKlzdT3U+1PY1/tSCj3oM8tYxvNqIaHv1v/NgW2W8eNgw5OqO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301 - Dešťová kanal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89</v>
      </c>
    </row>
    <row r="4" s="1" customFormat="1" ht="24.96" customHeight="1">
      <c r="B4" s="20"/>
      <c r="D4" s="134" t="s">
        <v>90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Modernizace silnice III/36012 ul. Kubelkova, Česká Třebová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1. 6. 2022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32</v>
      </c>
      <c r="F21" s="38"/>
      <c r="G21" s="38"/>
      <c r="H21" s="38"/>
      <c r="I21" s="136" t="s">
        <v>27</v>
      </c>
      <c r="J21" s="139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35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36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39</v>
      </c>
      <c r="E30" s="38"/>
      <c r="F30" s="38"/>
      <c r="G30" s="38"/>
      <c r="H30" s="38"/>
      <c r="I30" s="38"/>
      <c r="J30" s="14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41</v>
      </c>
      <c r="G32" s="38"/>
      <c r="H32" s="38"/>
      <c r="I32" s="148" t="s">
        <v>40</v>
      </c>
      <c r="J32" s="148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43</v>
      </c>
      <c r="E33" s="136" t="s">
        <v>44</v>
      </c>
      <c r="F33" s="150">
        <f>ROUND((SUM(BE124:BE288)),  2)</f>
        <v>0</v>
      </c>
      <c r="G33" s="38"/>
      <c r="H33" s="38"/>
      <c r="I33" s="151">
        <v>0.20999999999999999</v>
      </c>
      <c r="J33" s="150">
        <f>ROUND(((SUM(BE124:BE288))*I33),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45</v>
      </c>
      <c r="F34" s="150">
        <f>ROUND((SUM(BF124:BF288)),  2)</f>
        <v>0</v>
      </c>
      <c r="G34" s="38"/>
      <c r="H34" s="38"/>
      <c r="I34" s="151">
        <v>0.14999999999999999</v>
      </c>
      <c r="J34" s="150">
        <f>ROUND(((SUM(BF124:BF288))*I34),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46</v>
      </c>
      <c r="F35" s="150">
        <f>ROUND((SUM(BG124:BG288)),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47</v>
      </c>
      <c r="F36" s="150">
        <f>ROUND((SUM(BH124:BH288)),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48</v>
      </c>
      <c r="F37" s="150">
        <f>ROUND((SUM(BI124:BI288)),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52</v>
      </c>
      <c r="E50" s="160"/>
      <c r="F50" s="160"/>
      <c r="G50" s="159" t="s">
        <v>53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54</v>
      </c>
      <c r="E61" s="162"/>
      <c r="F61" s="163" t="s">
        <v>55</v>
      </c>
      <c r="G61" s="161" t="s">
        <v>54</v>
      </c>
      <c r="H61" s="162"/>
      <c r="I61" s="162"/>
      <c r="J61" s="164" t="s">
        <v>55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56</v>
      </c>
      <c r="E65" s="165"/>
      <c r="F65" s="165"/>
      <c r="G65" s="159" t="s">
        <v>57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54</v>
      </c>
      <c r="E76" s="162"/>
      <c r="F76" s="163" t="s">
        <v>55</v>
      </c>
      <c r="G76" s="161" t="s">
        <v>54</v>
      </c>
      <c r="H76" s="162"/>
      <c r="I76" s="162"/>
      <c r="J76" s="164" t="s">
        <v>55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Modernizace silnice III/36012 ul. Kubelkova, Česká Třebová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301 - Dešťová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Česká Třebová</v>
      </c>
      <c r="G89" s="40"/>
      <c r="H89" s="40"/>
      <c r="I89" s="32" t="s">
        <v>22</v>
      </c>
      <c r="J89" s="79" t="str">
        <f>IF(J12="","",J12)</f>
        <v>1. 6. 2022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a údržba silnic Pardubického kraje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Roman Bárta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94</v>
      </c>
      <c r="D94" s="172"/>
      <c r="E94" s="172"/>
      <c r="F94" s="172"/>
      <c r="G94" s="172"/>
      <c r="H94" s="172"/>
      <c r="I94" s="172"/>
      <c r="J94" s="173" t="s">
        <v>95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96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5"/>
      <c r="C97" s="176"/>
      <c r="D97" s="177" t="s">
        <v>98</v>
      </c>
      <c r="E97" s="178"/>
      <c r="F97" s="178"/>
      <c r="G97" s="178"/>
      <c r="H97" s="178"/>
      <c r="I97" s="178"/>
      <c r="J97" s="179">
        <f>J125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99</v>
      </c>
      <c r="E98" s="184"/>
      <c r="F98" s="184"/>
      <c r="G98" s="184"/>
      <c r="H98" s="184"/>
      <c r="I98" s="184"/>
      <c r="J98" s="185">
        <f>J126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100</v>
      </c>
      <c r="E99" s="184"/>
      <c r="F99" s="184"/>
      <c r="G99" s="184"/>
      <c r="H99" s="184"/>
      <c r="I99" s="184"/>
      <c r="J99" s="185">
        <f>J207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101</v>
      </c>
      <c r="E100" s="184"/>
      <c r="F100" s="184"/>
      <c r="G100" s="184"/>
      <c r="H100" s="184"/>
      <c r="I100" s="184"/>
      <c r="J100" s="185">
        <f>J212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102</v>
      </c>
      <c r="E101" s="184"/>
      <c r="F101" s="184"/>
      <c r="G101" s="184"/>
      <c r="H101" s="184"/>
      <c r="I101" s="184"/>
      <c r="J101" s="185">
        <f>J215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103</v>
      </c>
      <c r="E102" s="184"/>
      <c r="F102" s="184"/>
      <c r="G102" s="184"/>
      <c r="H102" s="184"/>
      <c r="I102" s="184"/>
      <c r="J102" s="185">
        <f>J234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104</v>
      </c>
      <c r="E103" s="184"/>
      <c r="F103" s="184"/>
      <c r="G103" s="184"/>
      <c r="H103" s="184"/>
      <c r="I103" s="184"/>
      <c r="J103" s="185">
        <f>J279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105</v>
      </c>
      <c r="E104" s="184"/>
      <c r="F104" s="184"/>
      <c r="G104" s="184"/>
      <c r="H104" s="184"/>
      <c r="I104" s="184"/>
      <c r="J104" s="185">
        <f>J287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0" t="str">
        <f>E7</f>
        <v>Modernizace silnice III/36012 ul. Kubelkova, Česká Třebová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301 - Dešťová kanalizace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Česká Třebová</v>
      </c>
      <c r="G118" s="40"/>
      <c r="H118" s="40"/>
      <c r="I118" s="32" t="s">
        <v>22</v>
      </c>
      <c r="J118" s="79" t="str">
        <f>IF(J12="","",J12)</f>
        <v>1. 6. 2022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Správa a údržba silnic Pardubického kraje</v>
      </c>
      <c r="G120" s="40"/>
      <c r="H120" s="40"/>
      <c r="I120" s="32" t="s">
        <v>30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Roman Bárta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87"/>
      <c r="B123" s="188"/>
      <c r="C123" s="189" t="s">
        <v>107</v>
      </c>
      <c r="D123" s="190" t="s">
        <v>64</v>
      </c>
      <c r="E123" s="190" t="s">
        <v>60</v>
      </c>
      <c r="F123" s="190" t="s">
        <v>61</v>
      </c>
      <c r="G123" s="190" t="s">
        <v>108</v>
      </c>
      <c r="H123" s="190" t="s">
        <v>109</v>
      </c>
      <c r="I123" s="190" t="s">
        <v>110</v>
      </c>
      <c r="J123" s="190" t="s">
        <v>95</v>
      </c>
      <c r="K123" s="191" t="s">
        <v>111</v>
      </c>
      <c r="L123" s="192"/>
      <c r="M123" s="100" t="s">
        <v>1</v>
      </c>
      <c r="N123" s="101" t="s">
        <v>43</v>
      </c>
      <c r="O123" s="101" t="s">
        <v>112</v>
      </c>
      <c r="P123" s="101" t="s">
        <v>113</v>
      </c>
      <c r="Q123" s="101" t="s">
        <v>114</v>
      </c>
      <c r="R123" s="101" t="s">
        <v>115</v>
      </c>
      <c r="S123" s="101" t="s">
        <v>116</v>
      </c>
      <c r="T123" s="102" t="s">
        <v>117</v>
      </c>
      <c r="U123" s="187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/>
    </row>
    <row r="124" s="2" customFormat="1" ht="22.8" customHeight="1">
      <c r="A124" s="38"/>
      <c r="B124" s="39"/>
      <c r="C124" s="107" t="s">
        <v>118</v>
      </c>
      <c r="D124" s="40"/>
      <c r="E124" s="40"/>
      <c r="F124" s="40"/>
      <c r="G124" s="40"/>
      <c r="H124" s="40"/>
      <c r="I124" s="40"/>
      <c r="J124" s="193">
        <f>BK124</f>
        <v>0</v>
      </c>
      <c r="K124" s="40"/>
      <c r="L124" s="44"/>
      <c r="M124" s="103"/>
      <c r="N124" s="194"/>
      <c r="O124" s="104"/>
      <c r="P124" s="195">
        <f>P125</f>
        <v>0</v>
      </c>
      <c r="Q124" s="104"/>
      <c r="R124" s="195">
        <f>R125</f>
        <v>3472.8643991499998</v>
      </c>
      <c r="S124" s="104"/>
      <c r="T124" s="196">
        <f>T125</f>
        <v>1.19404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97</v>
      </c>
      <c r="BK124" s="197">
        <f>BK125</f>
        <v>0</v>
      </c>
    </row>
    <row r="125" s="12" customFormat="1" ht="25.92" customHeight="1">
      <c r="A125" s="12"/>
      <c r="B125" s="198"/>
      <c r="C125" s="199"/>
      <c r="D125" s="200" t="s">
        <v>78</v>
      </c>
      <c r="E125" s="201" t="s">
        <v>119</v>
      </c>
      <c r="F125" s="201" t="s">
        <v>120</v>
      </c>
      <c r="G125" s="199"/>
      <c r="H125" s="199"/>
      <c r="I125" s="202"/>
      <c r="J125" s="203">
        <f>BK125</f>
        <v>0</v>
      </c>
      <c r="K125" s="199"/>
      <c r="L125" s="204"/>
      <c r="M125" s="205"/>
      <c r="N125" s="206"/>
      <c r="O125" s="206"/>
      <c r="P125" s="207">
        <f>P126+P207+P212+P215+P234+P279+P287</f>
        <v>0</v>
      </c>
      <c r="Q125" s="206"/>
      <c r="R125" s="207">
        <f>R126+R207+R212+R215+R234+R279+R287</f>
        <v>3472.8643991499998</v>
      </c>
      <c r="S125" s="206"/>
      <c r="T125" s="208">
        <f>T126+T207+T212+T215+T234+T279+T287</f>
        <v>1.19404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87</v>
      </c>
      <c r="AT125" s="210" t="s">
        <v>78</v>
      </c>
      <c r="AU125" s="210" t="s">
        <v>79</v>
      </c>
      <c r="AY125" s="209" t="s">
        <v>121</v>
      </c>
      <c r="BK125" s="211">
        <f>BK126+BK207+BK212+BK215+BK234+BK279+BK287</f>
        <v>0</v>
      </c>
    </row>
    <row r="126" s="12" customFormat="1" ht="22.8" customHeight="1">
      <c r="A126" s="12"/>
      <c r="B126" s="198"/>
      <c r="C126" s="199"/>
      <c r="D126" s="200" t="s">
        <v>78</v>
      </c>
      <c r="E126" s="212" t="s">
        <v>87</v>
      </c>
      <c r="F126" s="212" t="s">
        <v>122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SUM(P127:P206)</f>
        <v>0</v>
      </c>
      <c r="Q126" s="206"/>
      <c r="R126" s="207">
        <f>SUM(R127:R206)</f>
        <v>3389.7113683999996</v>
      </c>
      <c r="S126" s="206"/>
      <c r="T126" s="208">
        <f>SUM(T127:T206)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87</v>
      </c>
      <c r="AT126" s="210" t="s">
        <v>78</v>
      </c>
      <c r="AU126" s="210" t="s">
        <v>87</v>
      </c>
      <c r="AY126" s="209" t="s">
        <v>121</v>
      </c>
      <c r="BK126" s="211">
        <f>SUM(BK127:BK206)</f>
        <v>0</v>
      </c>
    </row>
    <row r="127" s="2" customFormat="1" ht="24.15" customHeight="1">
      <c r="A127" s="38"/>
      <c r="B127" s="39"/>
      <c r="C127" s="214" t="s">
        <v>87</v>
      </c>
      <c r="D127" s="214" t="s">
        <v>123</v>
      </c>
      <c r="E127" s="215" t="s">
        <v>124</v>
      </c>
      <c r="F127" s="216" t="s">
        <v>125</v>
      </c>
      <c r="G127" s="217" t="s">
        <v>126</v>
      </c>
      <c r="H127" s="218">
        <v>1644</v>
      </c>
      <c r="I127" s="219"/>
      <c r="J127" s="220">
        <f>ROUND(I127*H127,2)</f>
        <v>0</v>
      </c>
      <c r="K127" s="216" t="s">
        <v>127</v>
      </c>
      <c r="L127" s="44"/>
      <c r="M127" s="221" t="s">
        <v>1</v>
      </c>
      <c r="N127" s="222" t="s">
        <v>44</v>
      </c>
      <c r="O127" s="91"/>
      <c r="P127" s="223">
        <f>O127*H127</f>
        <v>0</v>
      </c>
      <c r="Q127" s="223">
        <v>3.0000000000000001E-05</v>
      </c>
      <c r="R127" s="223">
        <f>Q127*H127</f>
        <v>0.049320000000000003</v>
      </c>
      <c r="S127" s="223">
        <v>0</v>
      </c>
      <c r="T127" s="22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5" t="s">
        <v>128</v>
      </c>
      <c r="AT127" s="225" t="s">
        <v>123</v>
      </c>
      <c r="AU127" s="225" t="s">
        <v>89</v>
      </c>
      <c r="AY127" s="17" t="s">
        <v>121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7" t="s">
        <v>87</v>
      </c>
      <c r="BK127" s="226">
        <f>ROUND(I127*H127,2)</f>
        <v>0</v>
      </c>
      <c r="BL127" s="17" t="s">
        <v>128</v>
      </c>
      <c r="BM127" s="225" t="s">
        <v>129</v>
      </c>
    </row>
    <row r="128" s="2" customFormat="1">
      <c r="A128" s="38"/>
      <c r="B128" s="39"/>
      <c r="C128" s="40"/>
      <c r="D128" s="227" t="s">
        <v>130</v>
      </c>
      <c r="E128" s="40"/>
      <c r="F128" s="228" t="s">
        <v>131</v>
      </c>
      <c r="G128" s="40"/>
      <c r="H128" s="40"/>
      <c r="I128" s="229"/>
      <c r="J128" s="40"/>
      <c r="K128" s="40"/>
      <c r="L128" s="44"/>
      <c r="M128" s="230"/>
      <c r="N128" s="23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130</v>
      </c>
      <c r="AU128" s="17" t="s">
        <v>89</v>
      </c>
    </row>
    <row r="129" s="13" customFormat="1">
      <c r="A129" s="13"/>
      <c r="B129" s="232"/>
      <c r="C129" s="233"/>
      <c r="D129" s="227" t="s">
        <v>132</v>
      </c>
      <c r="E129" s="234" t="s">
        <v>1</v>
      </c>
      <c r="F129" s="235" t="s">
        <v>133</v>
      </c>
      <c r="G129" s="233"/>
      <c r="H129" s="236">
        <v>1644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132</v>
      </c>
      <c r="AU129" s="242" t="s">
        <v>89</v>
      </c>
      <c r="AV129" s="13" t="s">
        <v>89</v>
      </c>
      <c r="AW129" s="13" t="s">
        <v>34</v>
      </c>
      <c r="AX129" s="13" t="s">
        <v>87</v>
      </c>
      <c r="AY129" s="242" t="s">
        <v>121</v>
      </c>
    </row>
    <row r="130" s="2" customFormat="1" ht="37.8" customHeight="1">
      <c r="A130" s="38"/>
      <c r="B130" s="39"/>
      <c r="C130" s="214" t="s">
        <v>89</v>
      </c>
      <c r="D130" s="214" t="s">
        <v>123</v>
      </c>
      <c r="E130" s="215" t="s">
        <v>134</v>
      </c>
      <c r="F130" s="216" t="s">
        <v>135</v>
      </c>
      <c r="G130" s="217" t="s">
        <v>136</v>
      </c>
      <c r="H130" s="218">
        <v>68.5</v>
      </c>
      <c r="I130" s="219"/>
      <c r="J130" s="220">
        <f>ROUND(I130*H130,2)</f>
        <v>0</v>
      </c>
      <c r="K130" s="216" t="s">
        <v>127</v>
      </c>
      <c r="L130" s="44"/>
      <c r="M130" s="221" t="s">
        <v>1</v>
      </c>
      <c r="N130" s="222" t="s">
        <v>44</v>
      </c>
      <c r="O130" s="91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5" t="s">
        <v>128</v>
      </c>
      <c r="AT130" s="225" t="s">
        <v>123</v>
      </c>
      <c r="AU130" s="225" t="s">
        <v>89</v>
      </c>
      <c r="AY130" s="17" t="s">
        <v>121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7" t="s">
        <v>87</v>
      </c>
      <c r="BK130" s="226">
        <f>ROUND(I130*H130,2)</f>
        <v>0</v>
      </c>
      <c r="BL130" s="17" t="s">
        <v>128</v>
      </c>
      <c r="BM130" s="225" t="s">
        <v>137</v>
      </c>
    </row>
    <row r="131" s="13" customFormat="1">
      <c r="A131" s="13"/>
      <c r="B131" s="232"/>
      <c r="C131" s="233"/>
      <c r="D131" s="227" t="s">
        <v>132</v>
      </c>
      <c r="E131" s="234" t="s">
        <v>1</v>
      </c>
      <c r="F131" s="235" t="s">
        <v>138</v>
      </c>
      <c r="G131" s="233"/>
      <c r="H131" s="236">
        <v>68.5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132</v>
      </c>
      <c r="AU131" s="242" t="s">
        <v>89</v>
      </c>
      <c r="AV131" s="13" t="s">
        <v>89</v>
      </c>
      <c r="AW131" s="13" t="s">
        <v>34</v>
      </c>
      <c r="AX131" s="13" t="s">
        <v>87</v>
      </c>
      <c r="AY131" s="242" t="s">
        <v>121</v>
      </c>
    </row>
    <row r="132" s="2" customFormat="1" ht="66.75" customHeight="1">
      <c r="A132" s="38"/>
      <c r="B132" s="39"/>
      <c r="C132" s="214" t="s">
        <v>139</v>
      </c>
      <c r="D132" s="214" t="s">
        <v>123</v>
      </c>
      <c r="E132" s="215" t="s">
        <v>140</v>
      </c>
      <c r="F132" s="216" t="s">
        <v>141</v>
      </c>
      <c r="G132" s="217" t="s">
        <v>142</v>
      </c>
      <c r="H132" s="218">
        <v>2.2000000000000002</v>
      </c>
      <c r="I132" s="219"/>
      <c r="J132" s="220">
        <f>ROUND(I132*H132,2)</f>
        <v>0</v>
      </c>
      <c r="K132" s="216" t="s">
        <v>127</v>
      </c>
      <c r="L132" s="44"/>
      <c r="M132" s="221" t="s">
        <v>1</v>
      </c>
      <c r="N132" s="222" t="s">
        <v>44</v>
      </c>
      <c r="O132" s="91"/>
      <c r="P132" s="223">
        <f>O132*H132</f>
        <v>0</v>
      </c>
      <c r="Q132" s="223">
        <v>0.0086800000000000002</v>
      </c>
      <c r="R132" s="223">
        <f>Q132*H132</f>
        <v>0.019096000000000002</v>
      </c>
      <c r="S132" s="223">
        <v>0</v>
      </c>
      <c r="T132" s="22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5" t="s">
        <v>128</v>
      </c>
      <c r="AT132" s="225" t="s">
        <v>123</v>
      </c>
      <c r="AU132" s="225" t="s">
        <v>89</v>
      </c>
      <c r="AY132" s="17" t="s">
        <v>121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87</v>
      </c>
      <c r="BK132" s="226">
        <f>ROUND(I132*H132,2)</f>
        <v>0</v>
      </c>
      <c r="BL132" s="17" t="s">
        <v>128</v>
      </c>
      <c r="BM132" s="225" t="s">
        <v>143</v>
      </c>
    </row>
    <row r="133" s="13" customFormat="1">
      <c r="A133" s="13"/>
      <c r="B133" s="232"/>
      <c r="C133" s="233"/>
      <c r="D133" s="227" t="s">
        <v>132</v>
      </c>
      <c r="E133" s="234" t="s">
        <v>1</v>
      </c>
      <c r="F133" s="235" t="s">
        <v>144</v>
      </c>
      <c r="G133" s="233"/>
      <c r="H133" s="236">
        <v>2.2000000000000002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132</v>
      </c>
      <c r="AU133" s="242" t="s">
        <v>89</v>
      </c>
      <c r="AV133" s="13" t="s">
        <v>89</v>
      </c>
      <c r="AW133" s="13" t="s">
        <v>34</v>
      </c>
      <c r="AX133" s="13" t="s">
        <v>87</v>
      </c>
      <c r="AY133" s="242" t="s">
        <v>121</v>
      </c>
    </row>
    <row r="134" s="2" customFormat="1" ht="101.25" customHeight="1">
      <c r="A134" s="38"/>
      <c r="B134" s="39"/>
      <c r="C134" s="214" t="s">
        <v>128</v>
      </c>
      <c r="D134" s="214" t="s">
        <v>123</v>
      </c>
      <c r="E134" s="215" t="s">
        <v>145</v>
      </c>
      <c r="F134" s="216" t="s">
        <v>146</v>
      </c>
      <c r="G134" s="217" t="s">
        <v>142</v>
      </c>
      <c r="H134" s="218">
        <v>3.2999999999999998</v>
      </c>
      <c r="I134" s="219"/>
      <c r="J134" s="220">
        <f>ROUND(I134*H134,2)</f>
        <v>0</v>
      </c>
      <c r="K134" s="216" t="s">
        <v>127</v>
      </c>
      <c r="L134" s="44"/>
      <c r="M134" s="221" t="s">
        <v>1</v>
      </c>
      <c r="N134" s="222" t="s">
        <v>44</v>
      </c>
      <c r="O134" s="91"/>
      <c r="P134" s="223">
        <f>O134*H134</f>
        <v>0</v>
      </c>
      <c r="Q134" s="223">
        <v>0.01269</v>
      </c>
      <c r="R134" s="223">
        <f>Q134*H134</f>
        <v>0.041876999999999998</v>
      </c>
      <c r="S134" s="223">
        <v>0</v>
      </c>
      <c r="T134" s="22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5" t="s">
        <v>128</v>
      </c>
      <c r="AT134" s="225" t="s">
        <v>123</v>
      </c>
      <c r="AU134" s="225" t="s">
        <v>89</v>
      </c>
      <c r="AY134" s="17" t="s">
        <v>121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7" t="s">
        <v>87</v>
      </c>
      <c r="BK134" s="226">
        <f>ROUND(I134*H134,2)</f>
        <v>0</v>
      </c>
      <c r="BL134" s="17" t="s">
        <v>128</v>
      </c>
      <c r="BM134" s="225" t="s">
        <v>147</v>
      </c>
    </row>
    <row r="135" s="13" customFormat="1">
      <c r="A135" s="13"/>
      <c r="B135" s="232"/>
      <c r="C135" s="233"/>
      <c r="D135" s="227" t="s">
        <v>132</v>
      </c>
      <c r="E135" s="234" t="s">
        <v>1</v>
      </c>
      <c r="F135" s="235" t="s">
        <v>148</v>
      </c>
      <c r="G135" s="233"/>
      <c r="H135" s="236">
        <v>3.2999999999999998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132</v>
      </c>
      <c r="AU135" s="242" t="s">
        <v>89</v>
      </c>
      <c r="AV135" s="13" t="s">
        <v>89</v>
      </c>
      <c r="AW135" s="13" t="s">
        <v>34</v>
      </c>
      <c r="AX135" s="13" t="s">
        <v>87</v>
      </c>
      <c r="AY135" s="242" t="s">
        <v>121</v>
      </c>
    </row>
    <row r="136" s="2" customFormat="1" ht="66.75" customHeight="1">
      <c r="A136" s="38"/>
      <c r="B136" s="39"/>
      <c r="C136" s="214" t="s">
        <v>149</v>
      </c>
      <c r="D136" s="214" t="s">
        <v>123</v>
      </c>
      <c r="E136" s="215" t="s">
        <v>150</v>
      </c>
      <c r="F136" s="216" t="s">
        <v>141</v>
      </c>
      <c r="G136" s="217" t="s">
        <v>142</v>
      </c>
      <c r="H136" s="218">
        <v>9.9000000000000004</v>
      </c>
      <c r="I136" s="219"/>
      <c r="J136" s="220">
        <f>ROUND(I136*H136,2)</f>
        <v>0</v>
      </c>
      <c r="K136" s="216" t="s">
        <v>127</v>
      </c>
      <c r="L136" s="44"/>
      <c r="M136" s="221" t="s">
        <v>1</v>
      </c>
      <c r="N136" s="222" t="s">
        <v>44</v>
      </c>
      <c r="O136" s="91"/>
      <c r="P136" s="223">
        <f>O136*H136</f>
        <v>0</v>
      </c>
      <c r="Q136" s="223">
        <v>0.036900000000000002</v>
      </c>
      <c r="R136" s="223">
        <f>Q136*H136</f>
        <v>0.36531000000000002</v>
      </c>
      <c r="S136" s="223">
        <v>0</v>
      </c>
      <c r="T136" s="22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5" t="s">
        <v>128</v>
      </c>
      <c r="AT136" s="225" t="s">
        <v>123</v>
      </c>
      <c r="AU136" s="225" t="s">
        <v>89</v>
      </c>
      <c r="AY136" s="17" t="s">
        <v>121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87</v>
      </c>
      <c r="BK136" s="226">
        <f>ROUND(I136*H136,2)</f>
        <v>0</v>
      </c>
      <c r="BL136" s="17" t="s">
        <v>128</v>
      </c>
      <c r="BM136" s="225" t="s">
        <v>151</v>
      </c>
    </row>
    <row r="137" s="13" customFormat="1">
      <c r="A137" s="13"/>
      <c r="B137" s="232"/>
      <c r="C137" s="233"/>
      <c r="D137" s="227" t="s">
        <v>132</v>
      </c>
      <c r="E137" s="234" t="s">
        <v>1</v>
      </c>
      <c r="F137" s="235" t="s">
        <v>152</v>
      </c>
      <c r="G137" s="233"/>
      <c r="H137" s="236">
        <v>9.9000000000000004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132</v>
      </c>
      <c r="AU137" s="242" t="s">
        <v>89</v>
      </c>
      <c r="AV137" s="13" t="s">
        <v>89</v>
      </c>
      <c r="AW137" s="13" t="s">
        <v>34</v>
      </c>
      <c r="AX137" s="13" t="s">
        <v>87</v>
      </c>
      <c r="AY137" s="242" t="s">
        <v>121</v>
      </c>
    </row>
    <row r="138" s="2" customFormat="1" ht="24.15" customHeight="1">
      <c r="A138" s="38"/>
      <c r="B138" s="39"/>
      <c r="C138" s="214" t="s">
        <v>153</v>
      </c>
      <c r="D138" s="214" t="s">
        <v>123</v>
      </c>
      <c r="E138" s="215" t="s">
        <v>154</v>
      </c>
      <c r="F138" s="216" t="s">
        <v>155</v>
      </c>
      <c r="G138" s="217" t="s">
        <v>156</v>
      </c>
      <c r="H138" s="218">
        <v>7.1500000000000004</v>
      </c>
      <c r="I138" s="219"/>
      <c r="J138" s="220">
        <f>ROUND(I138*H138,2)</f>
        <v>0</v>
      </c>
      <c r="K138" s="216" t="s">
        <v>127</v>
      </c>
      <c r="L138" s="44"/>
      <c r="M138" s="221" t="s">
        <v>1</v>
      </c>
      <c r="N138" s="222" t="s">
        <v>44</v>
      </c>
      <c r="O138" s="91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128</v>
      </c>
      <c r="AT138" s="225" t="s">
        <v>123</v>
      </c>
      <c r="AU138" s="225" t="s">
        <v>89</v>
      </c>
      <c r="AY138" s="17" t="s">
        <v>121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87</v>
      </c>
      <c r="BK138" s="226">
        <f>ROUND(I138*H138,2)</f>
        <v>0</v>
      </c>
      <c r="BL138" s="17" t="s">
        <v>128</v>
      </c>
      <c r="BM138" s="225" t="s">
        <v>157</v>
      </c>
    </row>
    <row r="139" s="14" customFormat="1">
      <c r="A139" s="14"/>
      <c r="B139" s="243"/>
      <c r="C139" s="244"/>
      <c r="D139" s="227" t="s">
        <v>132</v>
      </c>
      <c r="E139" s="245" t="s">
        <v>1</v>
      </c>
      <c r="F139" s="246" t="s">
        <v>158</v>
      </c>
      <c r="G139" s="244"/>
      <c r="H139" s="245" t="s">
        <v>1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132</v>
      </c>
      <c r="AU139" s="252" t="s">
        <v>89</v>
      </c>
      <c r="AV139" s="14" t="s">
        <v>87</v>
      </c>
      <c r="AW139" s="14" t="s">
        <v>34</v>
      </c>
      <c r="AX139" s="14" t="s">
        <v>79</v>
      </c>
      <c r="AY139" s="252" t="s">
        <v>121</v>
      </c>
    </row>
    <row r="140" s="14" customFormat="1">
      <c r="A140" s="14"/>
      <c r="B140" s="243"/>
      <c r="C140" s="244"/>
      <c r="D140" s="227" t="s">
        <v>132</v>
      </c>
      <c r="E140" s="245" t="s">
        <v>1</v>
      </c>
      <c r="F140" s="246" t="s">
        <v>159</v>
      </c>
      <c r="G140" s="244"/>
      <c r="H140" s="245" t="s">
        <v>1</v>
      </c>
      <c r="I140" s="247"/>
      <c r="J140" s="244"/>
      <c r="K140" s="244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132</v>
      </c>
      <c r="AU140" s="252" t="s">
        <v>89</v>
      </c>
      <c r="AV140" s="14" t="s">
        <v>87</v>
      </c>
      <c r="AW140" s="14" t="s">
        <v>34</v>
      </c>
      <c r="AX140" s="14" t="s">
        <v>79</v>
      </c>
      <c r="AY140" s="252" t="s">
        <v>121</v>
      </c>
    </row>
    <row r="141" s="13" customFormat="1">
      <c r="A141" s="13"/>
      <c r="B141" s="232"/>
      <c r="C141" s="233"/>
      <c r="D141" s="227" t="s">
        <v>132</v>
      </c>
      <c r="E141" s="234" t="s">
        <v>1</v>
      </c>
      <c r="F141" s="235" t="s">
        <v>160</v>
      </c>
      <c r="G141" s="233"/>
      <c r="H141" s="236">
        <v>7.1500000000000004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132</v>
      </c>
      <c r="AU141" s="242" t="s">
        <v>89</v>
      </c>
      <c r="AV141" s="13" t="s">
        <v>89</v>
      </c>
      <c r="AW141" s="13" t="s">
        <v>34</v>
      </c>
      <c r="AX141" s="13" t="s">
        <v>87</v>
      </c>
      <c r="AY141" s="242" t="s">
        <v>121</v>
      </c>
    </row>
    <row r="142" s="2" customFormat="1" ht="37.8" customHeight="1">
      <c r="A142" s="38"/>
      <c r="B142" s="39"/>
      <c r="C142" s="214" t="s">
        <v>161</v>
      </c>
      <c r="D142" s="214" t="s">
        <v>123</v>
      </c>
      <c r="E142" s="215" t="s">
        <v>162</v>
      </c>
      <c r="F142" s="216" t="s">
        <v>163</v>
      </c>
      <c r="G142" s="217" t="s">
        <v>164</v>
      </c>
      <c r="H142" s="218">
        <v>38.192</v>
      </c>
      <c r="I142" s="219"/>
      <c r="J142" s="220">
        <f>ROUND(I142*H142,2)</f>
        <v>0</v>
      </c>
      <c r="K142" s="216" t="s">
        <v>127</v>
      </c>
      <c r="L142" s="44"/>
      <c r="M142" s="221" t="s">
        <v>1</v>
      </c>
      <c r="N142" s="222" t="s">
        <v>44</v>
      </c>
      <c r="O142" s="91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5" t="s">
        <v>128</v>
      </c>
      <c r="AT142" s="225" t="s">
        <v>123</v>
      </c>
      <c r="AU142" s="225" t="s">
        <v>89</v>
      </c>
      <c r="AY142" s="17" t="s">
        <v>121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7" t="s">
        <v>87</v>
      </c>
      <c r="BK142" s="226">
        <f>ROUND(I142*H142,2)</f>
        <v>0</v>
      </c>
      <c r="BL142" s="17" t="s">
        <v>128</v>
      </c>
      <c r="BM142" s="225" t="s">
        <v>165</v>
      </c>
    </row>
    <row r="143" s="13" customFormat="1">
      <c r="A143" s="13"/>
      <c r="B143" s="232"/>
      <c r="C143" s="233"/>
      <c r="D143" s="227" t="s">
        <v>132</v>
      </c>
      <c r="E143" s="234" t="s">
        <v>1</v>
      </c>
      <c r="F143" s="235" t="s">
        <v>166</v>
      </c>
      <c r="G143" s="233"/>
      <c r="H143" s="236">
        <v>38.192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132</v>
      </c>
      <c r="AU143" s="242" t="s">
        <v>89</v>
      </c>
      <c r="AV143" s="13" t="s">
        <v>89</v>
      </c>
      <c r="AW143" s="13" t="s">
        <v>34</v>
      </c>
      <c r="AX143" s="13" t="s">
        <v>87</v>
      </c>
      <c r="AY143" s="242" t="s">
        <v>121</v>
      </c>
    </row>
    <row r="144" s="2" customFormat="1" ht="55.5" customHeight="1">
      <c r="A144" s="38"/>
      <c r="B144" s="39"/>
      <c r="C144" s="214" t="s">
        <v>167</v>
      </c>
      <c r="D144" s="214" t="s">
        <v>123</v>
      </c>
      <c r="E144" s="215" t="s">
        <v>168</v>
      </c>
      <c r="F144" s="216" t="s">
        <v>169</v>
      </c>
      <c r="G144" s="217" t="s">
        <v>164</v>
      </c>
      <c r="H144" s="218">
        <v>1015.823</v>
      </c>
      <c r="I144" s="219"/>
      <c r="J144" s="220">
        <f>ROUND(I144*H144,2)</f>
        <v>0</v>
      </c>
      <c r="K144" s="216" t="s">
        <v>127</v>
      </c>
      <c r="L144" s="44"/>
      <c r="M144" s="221" t="s">
        <v>1</v>
      </c>
      <c r="N144" s="222" t="s">
        <v>44</v>
      </c>
      <c r="O144" s="91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5" t="s">
        <v>128</v>
      </c>
      <c r="AT144" s="225" t="s">
        <v>123</v>
      </c>
      <c r="AU144" s="225" t="s">
        <v>89</v>
      </c>
      <c r="AY144" s="17" t="s">
        <v>121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7" t="s">
        <v>87</v>
      </c>
      <c r="BK144" s="226">
        <f>ROUND(I144*H144,2)</f>
        <v>0</v>
      </c>
      <c r="BL144" s="17" t="s">
        <v>128</v>
      </c>
      <c r="BM144" s="225" t="s">
        <v>170</v>
      </c>
    </row>
    <row r="145" s="14" customFormat="1">
      <c r="A145" s="14"/>
      <c r="B145" s="243"/>
      <c r="C145" s="244"/>
      <c r="D145" s="227" t="s">
        <v>132</v>
      </c>
      <c r="E145" s="245" t="s">
        <v>1</v>
      </c>
      <c r="F145" s="246" t="s">
        <v>158</v>
      </c>
      <c r="G145" s="244"/>
      <c r="H145" s="245" t="s">
        <v>1</v>
      </c>
      <c r="I145" s="247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132</v>
      </c>
      <c r="AU145" s="252" t="s">
        <v>89</v>
      </c>
      <c r="AV145" s="14" t="s">
        <v>87</v>
      </c>
      <c r="AW145" s="14" t="s">
        <v>34</v>
      </c>
      <c r="AX145" s="14" t="s">
        <v>79</v>
      </c>
      <c r="AY145" s="252" t="s">
        <v>121</v>
      </c>
    </row>
    <row r="146" s="14" customFormat="1">
      <c r="A146" s="14"/>
      <c r="B146" s="243"/>
      <c r="C146" s="244"/>
      <c r="D146" s="227" t="s">
        <v>132</v>
      </c>
      <c r="E146" s="245" t="s">
        <v>1</v>
      </c>
      <c r="F146" s="246" t="s">
        <v>159</v>
      </c>
      <c r="G146" s="244"/>
      <c r="H146" s="245" t="s">
        <v>1</v>
      </c>
      <c r="I146" s="247"/>
      <c r="J146" s="244"/>
      <c r="K146" s="244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132</v>
      </c>
      <c r="AU146" s="252" t="s">
        <v>89</v>
      </c>
      <c r="AV146" s="14" t="s">
        <v>87</v>
      </c>
      <c r="AW146" s="14" t="s">
        <v>34</v>
      </c>
      <c r="AX146" s="14" t="s">
        <v>79</v>
      </c>
      <c r="AY146" s="252" t="s">
        <v>121</v>
      </c>
    </row>
    <row r="147" s="14" customFormat="1">
      <c r="A147" s="14"/>
      <c r="B147" s="243"/>
      <c r="C147" s="244"/>
      <c r="D147" s="227" t="s">
        <v>132</v>
      </c>
      <c r="E147" s="245" t="s">
        <v>1</v>
      </c>
      <c r="F147" s="246" t="s">
        <v>171</v>
      </c>
      <c r="G147" s="244"/>
      <c r="H147" s="245" t="s">
        <v>1</v>
      </c>
      <c r="I147" s="247"/>
      <c r="J147" s="244"/>
      <c r="K147" s="244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132</v>
      </c>
      <c r="AU147" s="252" t="s">
        <v>89</v>
      </c>
      <c r="AV147" s="14" t="s">
        <v>87</v>
      </c>
      <c r="AW147" s="14" t="s">
        <v>34</v>
      </c>
      <c r="AX147" s="14" t="s">
        <v>79</v>
      </c>
      <c r="AY147" s="252" t="s">
        <v>121</v>
      </c>
    </row>
    <row r="148" s="13" customFormat="1">
      <c r="A148" s="13"/>
      <c r="B148" s="232"/>
      <c r="C148" s="233"/>
      <c r="D148" s="227" t="s">
        <v>132</v>
      </c>
      <c r="E148" s="234" t="s">
        <v>1</v>
      </c>
      <c r="F148" s="235" t="s">
        <v>172</v>
      </c>
      <c r="G148" s="233"/>
      <c r="H148" s="236">
        <v>959.30999999999995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132</v>
      </c>
      <c r="AU148" s="242" t="s">
        <v>89</v>
      </c>
      <c r="AV148" s="13" t="s">
        <v>89</v>
      </c>
      <c r="AW148" s="13" t="s">
        <v>34</v>
      </c>
      <c r="AX148" s="13" t="s">
        <v>79</v>
      </c>
      <c r="AY148" s="242" t="s">
        <v>121</v>
      </c>
    </row>
    <row r="149" s="13" customFormat="1">
      <c r="A149" s="13"/>
      <c r="B149" s="232"/>
      <c r="C149" s="233"/>
      <c r="D149" s="227" t="s">
        <v>132</v>
      </c>
      <c r="E149" s="234" t="s">
        <v>1</v>
      </c>
      <c r="F149" s="235" t="s">
        <v>173</v>
      </c>
      <c r="G149" s="233"/>
      <c r="H149" s="236">
        <v>56.512999999999998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132</v>
      </c>
      <c r="AU149" s="242" t="s">
        <v>89</v>
      </c>
      <c r="AV149" s="13" t="s">
        <v>89</v>
      </c>
      <c r="AW149" s="13" t="s">
        <v>34</v>
      </c>
      <c r="AX149" s="13" t="s">
        <v>79</v>
      </c>
      <c r="AY149" s="242" t="s">
        <v>121</v>
      </c>
    </row>
    <row r="150" s="15" customFormat="1">
      <c r="A150" s="15"/>
      <c r="B150" s="253"/>
      <c r="C150" s="254"/>
      <c r="D150" s="227" t="s">
        <v>132</v>
      </c>
      <c r="E150" s="255" t="s">
        <v>1</v>
      </c>
      <c r="F150" s="256" t="s">
        <v>174</v>
      </c>
      <c r="G150" s="254"/>
      <c r="H150" s="257">
        <v>1015.823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132</v>
      </c>
      <c r="AU150" s="263" t="s">
        <v>89</v>
      </c>
      <c r="AV150" s="15" t="s">
        <v>128</v>
      </c>
      <c r="AW150" s="15" t="s">
        <v>34</v>
      </c>
      <c r="AX150" s="15" t="s">
        <v>87</v>
      </c>
      <c r="AY150" s="263" t="s">
        <v>121</v>
      </c>
    </row>
    <row r="151" s="2" customFormat="1" ht="55.5" customHeight="1">
      <c r="A151" s="38"/>
      <c r="B151" s="39"/>
      <c r="C151" s="214" t="s">
        <v>175</v>
      </c>
      <c r="D151" s="214" t="s">
        <v>123</v>
      </c>
      <c r="E151" s="215" t="s">
        <v>176</v>
      </c>
      <c r="F151" s="216" t="s">
        <v>177</v>
      </c>
      <c r="G151" s="217" t="s">
        <v>164</v>
      </c>
      <c r="H151" s="218">
        <v>1015.823</v>
      </c>
      <c r="I151" s="219"/>
      <c r="J151" s="220">
        <f>ROUND(I151*H151,2)</f>
        <v>0</v>
      </c>
      <c r="K151" s="216" t="s">
        <v>127</v>
      </c>
      <c r="L151" s="44"/>
      <c r="M151" s="221" t="s">
        <v>1</v>
      </c>
      <c r="N151" s="222" t="s">
        <v>44</v>
      </c>
      <c r="O151" s="91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5" t="s">
        <v>128</v>
      </c>
      <c r="AT151" s="225" t="s">
        <v>123</v>
      </c>
      <c r="AU151" s="225" t="s">
        <v>89</v>
      </c>
      <c r="AY151" s="17" t="s">
        <v>121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87</v>
      </c>
      <c r="BK151" s="226">
        <f>ROUND(I151*H151,2)</f>
        <v>0</v>
      </c>
      <c r="BL151" s="17" t="s">
        <v>128</v>
      </c>
      <c r="BM151" s="225" t="s">
        <v>178</v>
      </c>
    </row>
    <row r="152" s="14" customFormat="1">
      <c r="A152" s="14"/>
      <c r="B152" s="243"/>
      <c r="C152" s="244"/>
      <c r="D152" s="227" t="s">
        <v>132</v>
      </c>
      <c r="E152" s="245" t="s">
        <v>1</v>
      </c>
      <c r="F152" s="246" t="s">
        <v>158</v>
      </c>
      <c r="G152" s="244"/>
      <c r="H152" s="245" t="s">
        <v>1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132</v>
      </c>
      <c r="AU152" s="252" t="s">
        <v>89</v>
      </c>
      <c r="AV152" s="14" t="s">
        <v>87</v>
      </c>
      <c r="AW152" s="14" t="s">
        <v>34</v>
      </c>
      <c r="AX152" s="14" t="s">
        <v>79</v>
      </c>
      <c r="AY152" s="252" t="s">
        <v>121</v>
      </c>
    </row>
    <row r="153" s="14" customFormat="1">
      <c r="A153" s="14"/>
      <c r="B153" s="243"/>
      <c r="C153" s="244"/>
      <c r="D153" s="227" t="s">
        <v>132</v>
      </c>
      <c r="E153" s="245" t="s">
        <v>1</v>
      </c>
      <c r="F153" s="246" t="s">
        <v>159</v>
      </c>
      <c r="G153" s="244"/>
      <c r="H153" s="245" t="s">
        <v>1</v>
      </c>
      <c r="I153" s="247"/>
      <c r="J153" s="244"/>
      <c r="K153" s="244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132</v>
      </c>
      <c r="AU153" s="252" t="s">
        <v>89</v>
      </c>
      <c r="AV153" s="14" t="s">
        <v>87</v>
      </c>
      <c r="AW153" s="14" t="s">
        <v>34</v>
      </c>
      <c r="AX153" s="14" t="s">
        <v>79</v>
      </c>
      <c r="AY153" s="252" t="s">
        <v>121</v>
      </c>
    </row>
    <row r="154" s="14" customFormat="1">
      <c r="A154" s="14"/>
      <c r="B154" s="243"/>
      <c r="C154" s="244"/>
      <c r="D154" s="227" t="s">
        <v>132</v>
      </c>
      <c r="E154" s="245" t="s">
        <v>1</v>
      </c>
      <c r="F154" s="246" t="s">
        <v>171</v>
      </c>
      <c r="G154" s="244"/>
      <c r="H154" s="245" t="s">
        <v>1</v>
      </c>
      <c r="I154" s="247"/>
      <c r="J154" s="244"/>
      <c r="K154" s="244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132</v>
      </c>
      <c r="AU154" s="252" t="s">
        <v>89</v>
      </c>
      <c r="AV154" s="14" t="s">
        <v>87</v>
      </c>
      <c r="AW154" s="14" t="s">
        <v>34</v>
      </c>
      <c r="AX154" s="14" t="s">
        <v>79</v>
      </c>
      <c r="AY154" s="252" t="s">
        <v>121</v>
      </c>
    </row>
    <row r="155" s="13" customFormat="1">
      <c r="A155" s="13"/>
      <c r="B155" s="232"/>
      <c r="C155" s="233"/>
      <c r="D155" s="227" t="s">
        <v>132</v>
      </c>
      <c r="E155" s="234" t="s">
        <v>1</v>
      </c>
      <c r="F155" s="235" t="s">
        <v>172</v>
      </c>
      <c r="G155" s="233"/>
      <c r="H155" s="236">
        <v>959.30999999999995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132</v>
      </c>
      <c r="AU155" s="242" t="s">
        <v>89</v>
      </c>
      <c r="AV155" s="13" t="s">
        <v>89</v>
      </c>
      <c r="AW155" s="13" t="s">
        <v>34</v>
      </c>
      <c r="AX155" s="13" t="s">
        <v>79</v>
      </c>
      <c r="AY155" s="242" t="s">
        <v>121</v>
      </c>
    </row>
    <row r="156" s="13" customFormat="1">
      <c r="A156" s="13"/>
      <c r="B156" s="232"/>
      <c r="C156" s="233"/>
      <c r="D156" s="227" t="s">
        <v>132</v>
      </c>
      <c r="E156" s="234" t="s">
        <v>1</v>
      </c>
      <c r="F156" s="235" t="s">
        <v>173</v>
      </c>
      <c r="G156" s="233"/>
      <c r="H156" s="236">
        <v>56.512999999999998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132</v>
      </c>
      <c r="AU156" s="242" t="s">
        <v>89</v>
      </c>
      <c r="AV156" s="13" t="s">
        <v>89</v>
      </c>
      <c r="AW156" s="13" t="s">
        <v>34</v>
      </c>
      <c r="AX156" s="13" t="s">
        <v>79</v>
      </c>
      <c r="AY156" s="242" t="s">
        <v>121</v>
      </c>
    </row>
    <row r="157" s="15" customFormat="1">
      <c r="A157" s="15"/>
      <c r="B157" s="253"/>
      <c r="C157" s="254"/>
      <c r="D157" s="227" t="s">
        <v>132</v>
      </c>
      <c r="E157" s="255" t="s">
        <v>1</v>
      </c>
      <c r="F157" s="256" t="s">
        <v>174</v>
      </c>
      <c r="G157" s="254"/>
      <c r="H157" s="257">
        <v>1015.823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132</v>
      </c>
      <c r="AU157" s="263" t="s">
        <v>89</v>
      </c>
      <c r="AV157" s="15" t="s">
        <v>128</v>
      </c>
      <c r="AW157" s="15" t="s">
        <v>34</v>
      </c>
      <c r="AX157" s="15" t="s">
        <v>87</v>
      </c>
      <c r="AY157" s="263" t="s">
        <v>121</v>
      </c>
    </row>
    <row r="158" s="2" customFormat="1" ht="37.8" customHeight="1">
      <c r="A158" s="38"/>
      <c r="B158" s="39"/>
      <c r="C158" s="214" t="s">
        <v>179</v>
      </c>
      <c r="D158" s="214" t="s">
        <v>123</v>
      </c>
      <c r="E158" s="215" t="s">
        <v>180</v>
      </c>
      <c r="F158" s="216" t="s">
        <v>181</v>
      </c>
      <c r="G158" s="217" t="s">
        <v>156</v>
      </c>
      <c r="H158" s="218">
        <v>3198.8800000000001</v>
      </c>
      <c r="I158" s="219"/>
      <c r="J158" s="220">
        <f>ROUND(I158*H158,2)</f>
        <v>0</v>
      </c>
      <c r="K158" s="216" t="s">
        <v>127</v>
      </c>
      <c r="L158" s="44"/>
      <c r="M158" s="221" t="s">
        <v>1</v>
      </c>
      <c r="N158" s="222" t="s">
        <v>44</v>
      </c>
      <c r="O158" s="91"/>
      <c r="P158" s="223">
        <f>O158*H158</f>
        <v>0</v>
      </c>
      <c r="Q158" s="223">
        <v>0.00058</v>
      </c>
      <c r="R158" s="223">
        <f>Q158*H158</f>
        <v>1.8553504000000001</v>
      </c>
      <c r="S158" s="223">
        <v>0</v>
      </c>
      <c r="T158" s="22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128</v>
      </c>
      <c r="AT158" s="225" t="s">
        <v>123</v>
      </c>
      <c r="AU158" s="225" t="s">
        <v>89</v>
      </c>
      <c r="AY158" s="17" t="s">
        <v>121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87</v>
      </c>
      <c r="BK158" s="226">
        <f>ROUND(I158*H158,2)</f>
        <v>0</v>
      </c>
      <c r="BL158" s="17" t="s">
        <v>128</v>
      </c>
      <c r="BM158" s="225" t="s">
        <v>182</v>
      </c>
    </row>
    <row r="159" s="14" customFormat="1">
      <c r="A159" s="14"/>
      <c r="B159" s="243"/>
      <c r="C159" s="244"/>
      <c r="D159" s="227" t="s">
        <v>132</v>
      </c>
      <c r="E159" s="245" t="s">
        <v>1</v>
      </c>
      <c r="F159" s="246" t="s">
        <v>158</v>
      </c>
      <c r="G159" s="244"/>
      <c r="H159" s="245" t="s">
        <v>1</v>
      </c>
      <c r="I159" s="247"/>
      <c r="J159" s="244"/>
      <c r="K159" s="244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132</v>
      </c>
      <c r="AU159" s="252" t="s">
        <v>89</v>
      </c>
      <c r="AV159" s="14" t="s">
        <v>87</v>
      </c>
      <c r="AW159" s="14" t="s">
        <v>34</v>
      </c>
      <c r="AX159" s="14" t="s">
        <v>79</v>
      </c>
      <c r="AY159" s="252" t="s">
        <v>121</v>
      </c>
    </row>
    <row r="160" s="14" customFormat="1">
      <c r="A160" s="14"/>
      <c r="B160" s="243"/>
      <c r="C160" s="244"/>
      <c r="D160" s="227" t="s">
        <v>132</v>
      </c>
      <c r="E160" s="245" t="s">
        <v>1</v>
      </c>
      <c r="F160" s="246" t="s">
        <v>183</v>
      </c>
      <c r="G160" s="244"/>
      <c r="H160" s="245" t="s">
        <v>1</v>
      </c>
      <c r="I160" s="247"/>
      <c r="J160" s="244"/>
      <c r="K160" s="244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132</v>
      </c>
      <c r="AU160" s="252" t="s">
        <v>89</v>
      </c>
      <c r="AV160" s="14" t="s">
        <v>87</v>
      </c>
      <c r="AW160" s="14" t="s">
        <v>34</v>
      </c>
      <c r="AX160" s="14" t="s">
        <v>79</v>
      </c>
      <c r="AY160" s="252" t="s">
        <v>121</v>
      </c>
    </row>
    <row r="161" s="13" customFormat="1">
      <c r="A161" s="13"/>
      <c r="B161" s="232"/>
      <c r="C161" s="233"/>
      <c r="D161" s="227" t="s">
        <v>132</v>
      </c>
      <c r="E161" s="234" t="s">
        <v>1</v>
      </c>
      <c r="F161" s="235" t="s">
        <v>184</v>
      </c>
      <c r="G161" s="233"/>
      <c r="H161" s="236">
        <v>3198.8800000000001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132</v>
      </c>
      <c r="AU161" s="242" t="s">
        <v>89</v>
      </c>
      <c r="AV161" s="13" t="s">
        <v>89</v>
      </c>
      <c r="AW161" s="13" t="s">
        <v>34</v>
      </c>
      <c r="AX161" s="13" t="s">
        <v>87</v>
      </c>
      <c r="AY161" s="242" t="s">
        <v>121</v>
      </c>
    </row>
    <row r="162" s="2" customFormat="1" ht="37.8" customHeight="1">
      <c r="A162" s="38"/>
      <c r="B162" s="39"/>
      <c r="C162" s="214" t="s">
        <v>185</v>
      </c>
      <c r="D162" s="214" t="s">
        <v>123</v>
      </c>
      <c r="E162" s="215" t="s">
        <v>186</v>
      </c>
      <c r="F162" s="216" t="s">
        <v>187</v>
      </c>
      <c r="G162" s="217" t="s">
        <v>156</v>
      </c>
      <c r="H162" s="218">
        <v>3198.8800000000001</v>
      </c>
      <c r="I162" s="219"/>
      <c r="J162" s="220">
        <f>ROUND(I162*H162,2)</f>
        <v>0</v>
      </c>
      <c r="K162" s="216" t="s">
        <v>127</v>
      </c>
      <c r="L162" s="44"/>
      <c r="M162" s="221" t="s">
        <v>1</v>
      </c>
      <c r="N162" s="222" t="s">
        <v>44</v>
      </c>
      <c r="O162" s="91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5" t="s">
        <v>128</v>
      </c>
      <c r="AT162" s="225" t="s">
        <v>123</v>
      </c>
      <c r="AU162" s="225" t="s">
        <v>89</v>
      </c>
      <c r="AY162" s="17" t="s">
        <v>121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7" t="s">
        <v>87</v>
      </c>
      <c r="BK162" s="226">
        <f>ROUND(I162*H162,2)</f>
        <v>0</v>
      </c>
      <c r="BL162" s="17" t="s">
        <v>128</v>
      </c>
      <c r="BM162" s="225" t="s">
        <v>188</v>
      </c>
    </row>
    <row r="163" s="14" customFormat="1">
      <c r="A163" s="14"/>
      <c r="B163" s="243"/>
      <c r="C163" s="244"/>
      <c r="D163" s="227" t="s">
        <v>132</v>
      </c>
      <c r="E163" s="245" t="s">
        <v>1</v>
      </c>
      <c r="F163" s="246" t="s">
        <v>189</v>
      </c>
      <c r="G163" s="244"/>
      <c r="H163" s="245" t="s">
        <v>1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132</v>
      </c>
      <c r="AU163" s="252" t="s">
        <v>89</v>
      </c>
      <c r="AV163" s="14" t="s">
        <v>87</v>
      </c>
      <c r="AW163" s="14" t="s">
        <v>34</v>
      </c>
      <c r="AX163" s="14" t="s">
        <v>79</v>
      </c>
      <c r="AY163" s="252" t="s">
        <v>121</v>
      </c>
    </row>
    <row r="164" s="13" customFormat="1">
      <c r="A164" s="13"/>
      <c r="B164" s="232"/>
      <c r="C164" s="233"/>
      <c r="D164" s="227" t="s">
        <v>132</v>
      </c>
      <c r="E164" s="234" t="s">
        <v>1</v>
      </c>
      <c r="F164" s="235" t="s">
        <v>184</v>
      </c>
      <c r="G164" s="233"/>
      <c r="H164" s="236">
        <v>3198.8800000000001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132</v>
      </c>
      <c r="AU164" s="242" t="s">
        <v>89</v>
      </c>
      <c r="AV164" s="13" t="s">
        <v>89</v>
      </c>
      <c r="AW164" s="13" t="s">
        <v>34</v>
      </c>
      <c r="AX164" s="13" t="s">
        <v>87</v>
      </c>
      <c r="AY164" s="242" t="s">
        <v>121</v>
      </c>
    </row>
    <row r="165" s="2" customFormat="1" ht="62.7" customHeight="1">
      <c r="A165" s="38"/>
      <c r="B165" s="39"/>
      <c r="C165" s="214" t="s">
        <v>190</v>
      </c>
      <c r="D165" s="214" t="s">
        <v>123</v>
      </c>
      <c r="E165" s="215" t="s">
        <v>191</v>
      </c>
      <c r="F165" s="216" t="s">
        <v>192</v>
      </c>
      <c r="G165" s="217" t="s">
        <v>164</v>
      </c>
      <c r="H165" s="218">
        <v>53.780000000000001</v>
      </c>
      <c r="I165" s="219"/>
      <c r="J165" s="220">
        <f>ROUND(I165*H165,2)</f>
        <v>0</v>
      </c>
      <c r="K165" s="216" t="s">
        <v>127</v>
      </c>
      <c r="L165" s="44"/>
      <c r="M165" s="221" t="s">
        <v>1</v>
      </c>
      <c r="N165" s="222" t="s">
        <v>44</v>
      </c>
      <c r="O165" s="91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5" t="s">
        <v>128</v>
      </c>
      <c r="AT165" s="225" t="s">
        <v>123</v>
      </c>
      <c r="AU165" s="225" t="s">
        <v>89</v>
      </c>
      <c r="AY165" s="17" t="s">
        <v>121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7" t="s">
        <v>87</v>
      </c>
      <c r="BK165" s="226">
        <f>ROUND(I165*H165,2)</f>
        <v>0</v>
      </c>
      <c r="BL165" s="17" t="s">
        <v>128</v>
      </c>
      <c r="BM165" s="225" t="s">
        <v>193</v>
      </c>
    </row>
    <row r="166" s="14" customFormat="1">
      <c r="A166" s="14"/>
      <c r="B166" s="243"/>
      <c r="C166" s="244"/>
      <c r="D166" s="227" t="s">
        <v>132</v>
      </c>
      <c r="E166" s="245" t="s">
        <v>1</v>
      </c>
      <c r="F166" s="246" t="s">
        <v>194</v>
      </c>
      <c r="G166" s="244"/>
      <c r="H166" s="245" t="s">
        <v>1</v>
      </c>
      <c r="I166" s="247"/>
      <c r="J166" s="244"/>
      <c r="K166" s="244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132</v>
      </c>
      <c r="AU166" s="252" t="s">
        <v>89</v>
      </c>
      <c r="AV166" s="14" t="s">
        <v>87</v>
      </c>
      <c r="AW166" s="14" t="s">
        <v>34</v>
      </c>
      <c r="AX166" s="14" t="s">
        <v>79</v>
      </c>
      <c r="AY166" s="252" t="s">
        <v>121</v>
      </c>
    </row>
    <row r="167" s="13" customFormat="1">
      <c r="A167" s="13"/>
      <c r="B167" s="232"/>
      <c r="C167" s="233"/>
      <c r="D167" s="227" t="s">
        <v>132</v>
      </c>
      <c r="E167" s="234" t="s">
        <v>1</v>
      </c>
      <c r="F167" s="235" t="s">
        <v>195</v>
      </c>
      <c r="G167" s="233"/>
      <c r="H167" s="236">
        <v>53.780000000000001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132</v>
      </c>
      <c r="AU167" s="242" t="s">
        <v>89</v>
      </c>
      <c r="AV167" s="13" t="s">
        <v>89</v>
      </c>
      <c r="AW167" s="13" t="s">
        <v>34</v>
      </c>
      <c r="AX167" s="13" t="s">
        <v>87</v>
      </c>
      <c r="AY167" s="242" t="s">
        <v>121</v>
      </c>
    </row>
    <row r="168" s="2" customFormat="1" ht="62.7" customHeight="1">
      <c r="A168" s="38"/>
      <c r="B168" s="39"/>
      <c r="C168" s="214" t="s">
        <v>196</v>
      </c>
      <c r="D168" s="214" t="s">
        <v>123</v>
      </c>
      <c r="E168" s="215" t="s">
        <v>197</v>
      </c>
      <c r="F168" s="216" t="s">
        <v>198</v>
      </c>
      <c r="G168" s="217" t="s">
        <v>164</v>
      </c>
      <c r="H168" s="218">
        <v>988.93299999999999</v>
      </c>
      <c r="I168" s="219"/>
      <c r="J168" s="220">
        <f>ROUND(I168*H168,2)</f>
        <v>0</v>
      </c>
      <c r="K168" s="216" t="s">
        <v>127</v>
      </c>
      <c r="L168" s="44"/>
      <c r="M168" s="221" t="s">
        <v>1</v>
      </c>
      <c r="N168" s="222" t="s">
        <v>44</v>
      </c>
      <c r="O168" s="91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5" t="s">
        <v>128</v>
      </c>
      <c r="AT168" s="225" t="s">
        <v>123</v>
      </c>
      <c r="AU168" s="225" t="s">
        <v>89</v>
      </c>
      <c r="AY168" s="17" t="s">
        <v>121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7" t="s">
        <v>87</v>
      </c>
      <c r="BK168" s="226">
        <f>ROUND(I168*H168,2)</f>
        <v>0</v>
      </c>
      <c r="BL168" s="17" t="s">
        <v>128</v>
      </c>
      <c r="BM168" s="225" t="s">
        <v>199</v>
      </c>
    </row>
    <row r="169" s="14" customFormat="1">
      <c r="A169" s="14"/>
      <c r="B169" s="243"/>
      <c r="C169" s="244"/>
      <c r="D169" s="227" t="s">
        <v>132</v>
      </c>
      <c r="E169" s="245" t="s">
        <v>1</v>
      </c>
      <c r="F169" s="246" t="s">
        <v>200</v>
      </c>
      <c r="G169" s="244"/>
      <c r="H169" s="245" t="s">
        <v>1</v>
      </c>
      <c r="I169" s="247"/>
      <c r="J169" s="244"/>
      <c r="K169" s="244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132</v>
      </c>
      <c r="AU169" s="252" t="s">
        <v>89</v>
      </c>
      <c r="AV169" s="14" t="s">
        <v>87</v>
      </c>
      <c r="AW169" s="14" t="s">
        <v>34</v>
      </c>
      <c r="AX169" s="14" t="s">
        <v>79</v>
      </c>
      <c r="AY169" s="252" t="s">
        <v>121</v>
      </c>
    </row>
    <row r="170" s="13" customFormat="1">
      <c r="A170" s="13"/>
      <c r="B170" s="232"/>
      <c r="C170" s="233"/>
      <c r="D170" s="227" t="s">
        <v>132</v>
      </c>
      <c r="E170" s="234" t="s">
        <v>1</v>
      </c>
      <c r="F170" s="235" t="s">
        <v>201</v>
      </c>
      <c r="G170" s="233"/>
      <c r="H170" s="236">
        <v>1015.823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132</v>
      </c>
      <c r="AU170" s="242" t="s">
        <v>89</v>
      </c>
      <c r="AV170" s="13" t="s">
        <v>89</v>
      </c>
      <c r="AW170" s="13" t="s">
        <v>34</v>
      </c>
      <c r="AX170" s="13" t="s">
        <v>79</v>
      </c>
      <c r="AY170" s="242" t="s">
        <v>121</v>
      </c>
    </row>
    <row r="171" s="13" customFormat="1">
      <c r="A171" s="13"/>
      <c r="B171" s="232"/>
      <c r="C171" s="233"/>
      <c r="D171" s="227" t="s">
        <v>132</v>
      </c>
      <c r="E171" s="234" t="s">
        <v>1</v>
      </c>
      <c r="F171" s="235" t="s">
        <v>202</v>
      </c>
      <c r="G171" s="233"/>
      <c r="H171" s="236">
        <v>-26.890000000000001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132</v>
      </c>
      <c r="AU171" s="242" t="s">
        <v>89</v>
      </c>
      <c r="AV171" s="13" t="s">
        <v>89</v>
      </c>
      <c r="AW171" s="13" t="s">
        <v>34</v>
      </c>
      <c r="AX171" s="13" t="s">
        <v>79</v>
      </c>
      <c r="AY171" s="242" t="s">
        <v>121</v>
      </c>
    </row>
    <row r="172" s="15" customFormat="1">
      <c r="A172" s="15"/>
      <c r="B172" s="253"/>
      <c r="C172" s="254"/>
      <c r="D172" s="227" t="s">
        <v>132</v>
      </c>
      <c r="E172" s="255" t="s">
        <v>1</v>
      </c>
      <c r="F172" s="256" t="s">
        <v>174</v>
      </c>
      <c r="G172" s="254"/>
      <c r="H172" s="257">
        <v>988.93299999999999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132</v>
      </c>
      <c r="AU172" s="263" t="s">
        <v>89</v>
      </c>
      <c r="AV172" s="15" t="s">
        <v>128</v>
      </c>
      <c r="AW172" s="15" t="s">
        <v>34</v>
      </c>
      <c r="AX172" s="15" t="s">
        <v>87</v>
      </c>
      <c r="AY172" s="263" t="s">
        <v>121</v>
      </c>
    </row>
    <row r="173" s="2" customFormat="1" ht="62.7" customHeight="1">
      <c r="A173" s="38"/>
      <c r="B173" s="39"/>
      <c r="C173" s="214" t="s">
        <v>203</v>
      </c>
      <c r="D173" s="214" t="s">
        <v>123</v>
      </c>
      <c r="E173" s="215" t="s">
        <v>204</v>
      </c>
      <c r="F173" s="216" t="s">
        <v>205</v>
      </c>
      <c r="G173" s="217" t="s">
        <v>164</v>
      </c>
      <c r="H173" s="218">
        <v>1015.823</v>
      </c>
      <c r="I173" s="219"/>
      <c r="J173" s="220">
        <f>ROUND(I173*H173,2)</f>
        <v>0</v>
      </c>
      <c r="K173" s="216" t="s">
        <v>127</v>
      </c>
      <c r="L173" s="44"/>
      <c r="M173" s="221" t="s">
        <v>1</v>
      </c>
      <c r="N173" s="222" t="s">
        <v>44</v>
      </c>
      <c r="O173" s="91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128</v>
      </c>
      <c r="AT173" s="225" t="s">
        <v>123</v>
      </c>
      <c r="AU173" s="225" t="s">
        <v>89</v>
      </c>
      <c r="AY173" s="17" t="s">
        <v>121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87</v>
      </c>
      <c r="BK173" s="226">
        <f>ROUND(I173*H173,2)</f>
        <v>0</v>
      </c>
      <c r="BL173" s="17" t="s">
        <v>128</v>
      </c>
      <c r="BM173" s="225" t="s">
        <v>206</v>
      </c>
    </row>
    <row r="174" s="14" customFormat="1">
      <c r="A174" s="14"/>
      <c r="B174" s="243"/>
      <c r="C174" s="244"/>
      <c r="D174" s="227" t="s">
        <v>132</v>
      </c>
      <c r="E174" s="245" t="s">
        <v>1</v>
      </c>
      <c r="F174" s="246" t="s">
        <v>200</v>
      </c>
      <c r="G174" s="244"/>
      <c r="H174" s="245" t="s">
        <v>1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132</v>
      </c>
      <c r="AU174" s="252" t="s">
        <v>89</v>
      </c>
      <c r="AV174" s="14" t="s">
        <v>87</v>
      </c>
      <c r="AW174" s="14" t="s">
        <v>34</v>
      </c>
      <c r="AX174" s="14" t="s">
        <v>79</v>
      </c>
      <c r="AY174" s="252" t="s">
        <v>121</v>
      </c>
    </row>
    <row r="175" s="13" customFormat="1">
      <c r="A175" s="13"/>
      <c r="B175" s="232"/>
      <c r="C175" s="233"/>
      <c r="D175" s="227" t="s">
        <v>132</v>
      </c>
      <c r="E175" s="234" t="s">
        <v>1</v>
      </c>
      <c r="F175" s="235" t="s">
        <v>201</v>
      </c>
      <c r="G175" s="233"/>
      <c r="H175" s="236">
        <v>1015.823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132</v>
      </c>
      <c r="AU175" s="242" t="s">
        <v>89</v>
      </c>
      <c r="AV175" s="13" t="s">
        <v>89</v>
      </c>
      <c r="AW175" s="13" t="s">
        <v>34</v>
      </c>
      <c r="AX175" s="13" t="s">
        <v>87</v>
      </c>
      <c r="AY175" s="242" t="s">
        <v>121</v>
      </c>
    </row>
    <row r="176" s="2" customFormat="1" ht="44.25" customHeight="1">
      <c r="A176" s="38"/>
      <c r="B176" s="39"/>
      <c r="C176" s="214" t="s">
        <v>8</v>
      </c>
      <c r="D176" s="214" t="s">
        <v>123</v>
      </c>
      <c r="E176" s="215" t="s">
        <v>207</v>
      </c>
      <c r="F176" s="216" t="s">
        <v>208</v>
      </c>
      <c r="G176" s="217" t="s">
        <v>164</v>
      </c>
      <c r="H176" s="218">
        <v>26.890000000000001</v>
      </c>
      <c r="I176" s="219"/>
      <c r="J176" s="220">
        <f>ROUND(I176*H176,2)</f>
        <v>0</v>
      </c>
      <c r="K176" s="216" t="s">
        <v>127</v>
      </c>
      <c r="L176" s="44"/>
      <c r="M176" s="221" t="s">
        <v>1</v>
      </c>
      <c r="N176" s="222" t="s">
        <v>44</v>
      </c>
      <c r="O176" s="91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5" t="s">
        <v>128</v>
      </c>
      <c r="AT176" s="225" t="s">
        <v>123</v>
      </c>
      <c r="AU176" s="225" t="s">
        <v>89</v>
      </c>
      <c r="AY176" s="17" t="s">
        <v>121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7" t="s">
        <v>87</v>
      </c>
      <c r="BK176" s="226">
        <f>ROUND(I176*H176,2)</f>
        <v>0</v>
      </c>
      <c r="BL176" s="17" t="s">
        <v>128</v>
      </c>
      <c r="BM176" s="225" t="s">
        <v>209</v>
      </c>
    </row>
    <row r="177" s="14" customFormat="1">
      <c r="A177" s="14"/>
      <c r="B177" s="243"/>
      <c r="C177" s="244"/>
      <c r="D177" s="227" t="s">
        <v>132</v>
      </c>
      <c r="E177" s="245" t="s">
        <v>1</v>
      </c>
      <c r="F177" s="246" t="s">
        <v>210</v>
      </c>
      <c r="G177" s="244"/>
      <c r="H177" s="245" t="s">
        <v>1</v>
      </c>
      <c r="I177" s="247"/>
      <c r="J177" s="244"/>
      <c r="K177" s="244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132</v>
      </c>
      <c r="AU177" s="252" t="s">
        <v>89</v>
      </c>
      <c r="AV177" s="14" t="s">
        <v>87</v>
      </c>
      <c r="AW177" s="14" t="s">
        <v>34</v>
      </c>
      <c r="AX177" s="14" t="s">
        <v>79</v>
      </c>
      <c r="AY177" s="252" t="s">
        <v>121</v>
      </c>
    </row>
    <row r="178" s="13" customFormat="1">
      <c r="A178" s="13"/>
      <c r="B178" s="232"/>
      <c r="C178" s="233"/>
      <c r="D178" s="227" t="s">
        <v>132</v>
      </c>
      <c r="E178" s="234" t="s">
        <v>1</v>
      </c>
      <c r="F178" s="235" t="s">
        <v>211</v>
      </c>
      <c r="G178" s="233"/>
      <c r="H178" s="236">
        <v>26.890000000000001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132</v>
      </c>
      <c r="AU178" s="242" t="s">
        <v>89</v>
      </c>
      <c r="AV178" s="13" t="s">
        <v>89</v>
      </c>
      <c r="AW178" s="13" t="s">
        <v>34</v>
      </c>
      <c r="AX178" s="13" t="s">
        <v>87</v>
      </c>
      <c r="AY178" s="242" t="s">
        <v>121</v>
      </c>
    </row>
    <row r="179" s="2" customFormat="1" ht="44.25" customHeight="1">
      <c r="A179" s="38"/>
      <c r="B179" s="39"/>
      <c r="C179" s="214" t="s">
        <v>212</v>
      </c>
      <c r="D179" s="214" t="s">
        <v>123</v>
      </c>
      <c r="E179" s="215" t="s">
        <v>213</v>
      </c>
      <c r="F179" s="216" t="s">
        <v>214</v>
      </c>
      <c r="G179" s="217" t="s">
        <v>215</v>
      </c>
      <c r="H179" s="218">
        <v>3608.5599999999999</v>
      </c>
      <c r="I179" s="219"/>
      <c r="J179" s="220">
        <f>ROUND(I179*H179,2)</f>
        <v>0</v>
      </c>
      <c r="K179" s="216" t="s">
        <v>127</v>
      </c>
      <c r="L179" s="44"/>
      <c r="M179" s="221" t="s">
        <v>1</v>
      </c>
      <c r="N179" s="222" t="s">
        <v>44</v>
      </c>
      <c r="O179" s="91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5" t="s">
        <v>128</v>
      </c>
      <c r="AT179" s="225" t="s">
        <v>123</v>
      </c>
      <c r="AU179" s="225" t="s">
        <v>89</v>
      </c>
      <c r="AY179" s="17" t="s">
        <v>121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87</v>
      </c>
      <c r="BK179" s="226">
        <f>ROUND(I179*H179,2)</f>
        <v>0</v>
      </c>
      <c r="BL179" s="17" t="s">
        <v>128</v>
      </c>
      <c r="BM179" s="225" t="s">
        <v>216</v>
      </c>
    </row>
    <row r="180" s="13" customFormat="1">
      <c r="A180" s="13"/>
      <c r="B180" s="232"/>
      <c r="C180" s="233"/>
      <c r="D180" s="227" t="s">
        <v>132</v>
      </c>
      <c r="E180" s="234" t="s">
        <v>1</v>
      </c>
      <c r="F180" s="235" t="s">
        <v>217</v>
      </c>
      <c r="G180" s="233"/>
      <c r="H180" s="236">
        <v>1780.079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132</v>
      </c>
      <c r="AU180" s="242" t="s">
        <v>89</v>
      </c>
      <c r="AV180" s="13" t="s">
        <v>89</v>
      </c>
      <c r="AW180" s="13" t="s">
        <v>34</v>
      </c>
      <c r="AX180" s="13" t="s">
        <v>79</v>
      </c>
      <c r="AY180" s="242" t="s">
        <v>121</v>
      </c>
    </row>
    <row r="181" s="13" customFormat="1">
      <c r="A181" s="13"/>
      <c r="B181" s="232"/>
      <c r="C181" s="233"/>
      <c r="D181" s="227" t="s">
        <v>132</v>
      </c>
      <c r="E181" s="234" t="s">
        <v>1</v>
      </c>
      <c r="F181" s="235" t="s">
        <v>218</v>
      </c>
      <c r="G181" s="233"/>
      <c r="H181" s="236">
        <v>1828.481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132</v>
      </c>
      <c r="AU181" s="242" t="s">
        <v>89</v>
      </c>
      <c r="AV181" s="13" t="s">
        <v>89</v>
      </c>
      <c r="AW181" s="13" t="s">
        <v>34</v>
      </c>
      <c r="AX181" s="13" t="s">
        <v>79</v>
      </c>
      <c r="AY181" s="242" t="s">
        <v>121</v>
      </c>
    </row>
    <row r="182" s="15" customFormat="1">
      <c r="A182" s="15"/>
      <c r="B182" s="253"/>
      <c r="C182" s="254"/>
      <c r="D182" s="227" t="s">
        <v>132</v>
      </c>
      <c r="E182" s="255" t="s">
        <v>1</v>
      </c>
      <c r="F182" s="256" t="s">
        <v>174</v>
      </c>
      <c r="G182" s="254"/>
      <c r="H182" s="257">
        <v>3608.5599999999999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3" t="s">
        <v>132</v>
      </c>
      <c r="AU182" s="263" t="s">
        <v>89</v>
      </c>
      <c r="AV182" s="15" t="s">
        <v>128</v>
      </c>
      <c r="AW182" s="15" t="s">
        <v>34</v>
      </c>
      <c r="AX182" s="15" t="s">
        <v>87</v>
      </c>
      <c r="AY182" s="263" t="s">
        <v>121</v>
      </c>
    </row>
    <row r="183" s="2" customFormat="1" ht="44.25" customHeight="1">
      <c r="A183" s="38"/>
      <c r="B183" s="39"/>
      <c r="C183" s="214" t="s">
        <v>219</v>
      </c>
      <c r="D183" s="214" t="s">
        <v>123</v>
      </c>
      <c r="E183" s="215" t="s">
        <v>220</v>
      </c>
      <c r="F183" s="216" t="s">
        <v>221</v>
      </c>
      <c r="G183" s="217" t="s">
        <v>164</v>
      </c>
      <c r="H183" s="218">
        <v>1314.49</v>
      </c>
      <c r="I183" s="219"/>
      <c r="J183" s="220">
        <f>ROUND(I183*H183,2)</f>
        <v>0</v>
      </c>
      <c r="K183" s="216" t="s">
        <v>127</v>
      </c>
      <c r="L183" s="44"/>
      <c r="M183" s="221" t="s">
        <v>1</v>
      </c>
      <c r="N183" s="222" t="s">
        <v>44</v>
      </c>
      <c r="O183" s="91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5" t="s">
        <v>128</v>
      </c>
      <c r="AT183" s="225" t="s">
        <v>123</v>
      </c>
      <c r="AU183" s="225" t="s">
        <v>89</v>
      </c>
      <c r="AY183" s="17" t="s">
        <v>121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7" t="s">
        <v>87</v>
      </c>
      <c r="BK183" s="226">
        <f>ROUND(I183*H183,2)</f>
        <v>0</v>
      </c>
      <c r="BL183" s="17" t="s">
        <v>128</v>
      </c>
      <c r="BM183" s="225" t="s">
        <v>222</v>
      </c>
    </row>
    <row r="184" s="14" customFormat="1">
      <c r="A184" s="14"/>
      <c r="B184" s="243"/>
      <c r="C184" s="244"/>
      <c r="D184" s="227" t="s">
        <v>132</v>
      </c>
      <c r="E184" s="245" t="s">
        <v>1</v>
      </c>
      <c r="F184" s="246" t="s">
        <v>158</v>
      </c>
      <c r="G184" s="244"/>
      <c r="H184" s="245" t="s">
        <v>1</v>
      </c>
      <c r="I184" s="247"/>
      <c r="J184" s="244"/>
      <c r="K184" s="244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132</v>
      </c>
      <c r="AU184" s="252" t="s">
        <v>89</v>
      </c>
      <c r="AV184" s="14" t="s">
        <v>87</v>
      </c>
      <c r="AW184" s="14" t="s">
        <v>34</v>
      </c>
      <c r="AX184" s="14" t="s">
        <v>79</v>
      </c>
      <c r="AY184" s="252" t="s">
        <v>121</v>
      </c>
    </row>
    <row r="185" s="13" customFormat="1">
      <c r="A185" s="13"/>
      <c r="B185" s="232"/>
      <c r="C185" s="233"/>
      <c r="D185" s="227" t="s">
        <v>132</v>
      </c>
      <c r="E185" s="234" t="s">
        <v>1</v>
      </c>
      <c r="F185" s="235" t="s">
        <v>223</v>
      </c>
      <c r="G185" s="233"/>
      <c r="H185" s="236">
        <v>26.890000000000001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132</v>
      </c>
      <c r="AU185" s="242" t="s">
        <v>89</v>
      </c>
      <c r="AV185" s="13" t="s">
        <v>89</v>
      </c>
      <c r="AW185" s="13" t="s">
        <v>34</v>
      </c>
      <c r="AX185" s="13" t="s">
        <v>79</v>
      </c>
      <c r="AY185" s="242" t="s">
        <v>121</v>
      </c>
    </row>
    <row r="186" s="13" customFormat="1">
      <c r="A186" s="13"/>
      <c r="B186" s="232"/>
      <c r="C186" s="233"/>
      <c r="D186" s="227" t="s">
        <v>132</v>
      </c>
      <c r="E186" s="234" t="s">
        <v>1</v>
      </c>
      <c r="F186" s="235" t="s">
        <v>224</v>
      </c>
      <c r="G186" s="233"/>
      <c r="H186" s="236">
        <v>1287.5999999999999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132</v>
      </c>
      <c r="AU186" s="242" t="s">
        <v>89</v>
      </c>
      <c r="AV186" s="13" t="s">
        <v>89</v>
      </c>
      <c r="AW186" s="13" t="s">
        <v>34</v>
      </c>
      <c r="AX186" s="13" t="s">
        <v>79</v>
      </c>
      <c r="AY186" s="242" t="s">
        <v>121</v>
      </c>
    </row>
    <row r="187" s="15" customFormat="1">
      <c r="A187" s="15"/>
      <c r="B187" s="253"/>
      <c r="C187" s="254"/>
      <c r="D187" s="227" t="s">
        <v>132</v>
      </c>
      <c r="E187" s="255" t="s">
        <v>1</v>
      </c>
      <c r="F187" s="256" t="s">
        <v>174</v>
      </c>
      <c r="G187" s="254"/>
      <c r="H187" s="257">
        <v>1314.49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3" t="s">
        <v>132</v>
      </c>
      <c r="AU187" s="263" t="s">
        <v>89</v>
      </c>
      <c r="AV187" s="15" t="s">
        <v>128</v>
      </c>
      <c r="AW187" s="15" t="s">
        <v>34</v>
      </c>
      <c r="AX187" s="15" t="s">
        <v>87</v>
      </c>
      <c r="AY187" s="263" t="s">
        <v>121</v>
      </c>
    </row>
    <row r="188" s="2" customFormat="1" ht="16.5" customHeight="1">
      <c r="A188" s="38"/>
      <c r="B188" s="39"/>
      <c r="C188" s="264" t="s">
        <v>225</v>
      </c>
      <c r="D188" s="264" t="s">
        <v>226</v>
      </c>
      <c r="E188" s="265" t="s">
        <v>227</v>
      </c>
      <c r="F188" s="266" t="s">
        <v>228</v>
      </c>
      <c r="G188" s="267" t="s">
        <v>215</v>
      </c>
      <c r="H188" s="268">
        <v>2575.1999999999998</v>
      </c>
      <c r="I188" s="269"/>
      <c r="J188" s="270">
        <f>ROUND(I188*H188,2)</f>
        <v>0</v>
      </c>
      <c r="K188" s="266" t="s">
        <v>1</v>
      </c>
      <c r="L188" s="271"/>
      <c r="M188" s="272" t="s">
        <v>1</v>
      </c>
      <c r="N188" s="273" t="s">
        <v>44</v>
      </c>
      <c r="O188" s="91"/>
      <c r="P188" s="223">
        <f>O188*H188</f>
        <v>0</v>
      </c>
      <c r="Q188" s="223">
        <v>1</v>
      </c>
      <c r="R188" s="223">
        <f>Q188*H188</f>
        <v>2575.1999999999998</v>
      </c>
      <c r="S188" s="223">
        <v>0</v>
      </c>
      <c r="T188" s="22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5" t="s">
        <v>167</v>
      </c>
      <c r="AT188" s="225" t="s">
        <v>226</v>
      </c>
      <c r="AU188" s="225" t="s">
        <v>89</v>
      </c>
      <c r="AY188" s="17" t="s">
        <v>121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7" t="s">
        <v>87</v>
      </c>
      <c r="BK188" s="226">
        <f>ROUND(I188*H188,2)</f>
        <v>0</v>
      </c>
      <c r="BL188" s="17" t="s">
        <v>128</v>
      </c>
      <c r="BM188" s="225" t="s">
        <v>229</v>
      </c>
    </row>
    <row r="189" s="2" customFormat="1">
      <c r="A189" s="38"/>
      <c r="B189" s="39"/>
      <c r="C189" s="40"/>
      <c r="D189" s="227" t="s">
        <v>130</v>
      </c>
      <c r="E189" s="40"/>
      <c r="F189" s="228" t="s">
        <v>230</v>
      </c>
      <c r="G189" s="40"/>
      <c r="H189" s="40"/>
      <c r="I189" s="229"/>
      <c r="J189" s="40"/>
      <c r="K189" s="40"/>
      <c r="L189" s="44"/>
      <c r="M189" s="230"/>
      <c r="N189" s="23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130</v>
      </c>
      <c r="AU189" s="17" t="s">
        <v>89</v>
      </c>
    </row>
    <row r="190" s="13" customFormat="1">
      <c r="A190" s="13"/>
      <c r="B190" s="232"/>
      <c r="C190" s="233"/>
      <c r="D190" s="227" t="s">
        <v>132</v>
      </c>
      <c r="E190" s="234" t="s">
        <v>1</v>
      </c>
      <c r="F190" s="235" t="s">
        <v>231</v>
      </c>
      <c r="G190" s="233"/>
      <c r="H190" s="236">
        <v>2575.1999999999998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132</v>
      </c>
      <c r="AU190" s="242" t="s">
        <v>89</v>
      </c>
      <c r="AV190" s="13" t="s">
        <v>89</v>
      </c>
      <c r="AW190" s="13" t="s">
        <v>34</v>
      </c>
      <c r="AX190" s="13" t="s">
        <v>87</v>
      </c>
      <c r="AY190" s="242" t="s">
        <v>121</v>
      </c>
    </row>
    <row r="191" s="2" customFormat="1" ht="66.75" customHeight="1">
      <c r="A191" s="38"/>
      <c r="B191" s="39"/>
      <c r="C191" s="214" t="s">
        <v>232</v>
      </c>
      <c r="D191" s="214" t="s">
        <v>123</v>
      </c>
      <c r="E191" s="215" t="s">
        <v>233</v>
      </c>
      <c r="F191" s="216" t="s">
        <v>234</v>
      </c>
      <c r="G191" s="217" t="s">
        <v>164</v>
      </c>
      <c r="H191" s="218">
        <v>406.08999999999998</v>
      </c>
      <c r="I191" s="219"/>
      <c r="J191" s="220">
        <f>ROUND(I191*H191,2)</f>
        <v>0</v>
      </c>
      <c r="K191" s="216" t="s">
        <v>127</v>
      </c>
      <c r="L191" s="44"/>
      <c r="M191" s="221" t="s">
        <v>1</v>
      </c>
      <c r="N191" s="222" t="s">
        <v>44</v>
      </c>
      <c r="O191" s="91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128</v>
      </c>
      <c r="AT191" s="225" t="s">
        <v>123</v>
      </c>
      <c r="AU191" s="225" t="s">
        <v>89</v>
      </c>
      <c r="AY191" s="17" t="s">
        <v>121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87</v>
      </c>
      <c r="BK191" s="226">
        <f>ROUND(I191*H191,2)</f>
        <v>0</v>
      </c>
      <c r="BL191" s="17" t="s">
        <v>128</v>
      </c>
      <c r="BM191" s="225" t="s">
        <v>235</v>
      </c>
    </row>
    <row r="192" s="14" customFormat="1">
      <c r="A192" s="14"/>
      <c r="B192" s="243"/>
      <c r="C192" s="244"/>
      <c r="D192" s="227" t="s">
        <v>132</v>
      </c>
      <c r="E192" s="245" t="s">
        <v>1</v>
      </c>
      <c r="F192" s="246" t="s">
        <v>158</v>
      </c>
      <c r="G192" s="244"/>
      <c r="H192" s="245" t="s">
        <v>1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132</v>
      </c>
      <c r="AU192" s="252" t="s">
        <v>89</v>
      </c>
      <c r="AV192" s="14" t="s">
        <v>87</v>
      </c>
      <c r="AW192" s="14" t="s">
        <v>34</v>
      </c>
      <c r="AX192" s="14" t="s">
        <v>79</v>
      </c>
      <c r="AY192" s="252" t="s">
        <v>121</v>
      </c>
    </row>
    <row r="193" s="14" customFormat="1">
      <c r="A193" s="14"/>
      <c r="B193" s="243"/>
      <c r="C193" s="244"/>
      <c r="D193" s="227" t="s">
        <v>132</v>
      </c>
      <c r="E193" s="245" t="s">
        <v>1</v>
      </c>
      <c r="F193" s="246" t="s">
        <v>183</v>
      </c>
      <c r="G193" s="244"/>
      <c r="H193" s="245" t="s">
        <v>1</v>
      </c>
      <c r="I193" s="247"/>
      <c r="J193" s="244"/>
      <c r="K193" s="244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132</v>
      </c>
      <c r="AU193" s="252" t="s">
        <v>89</v>
      </c>
      <c r="AV193" s="14" t="s">
        <v>87</v>
      </c>
      <c r="AW193" s="14" t="s">
        <v>34</v>
      </c>
      <c r="AX193" s="14" t="s">
        <v>79</v>
      </c>
      <c r="AY193" s="252" t="s">
        <v>121</v>
      </c>
    </row>
    <row r="194" s="13" customFormat="1">
      <c r="A194" s="13"/>
      <c r="B194" s="232"/>
      <c r="C194" s="233"/>
      <c r="D194" s="227" t="s">
        <v>132</v>
      </c>
      <c r="E194" s="234" t="s">
        <v>1</v>
      </c>
      <c r="F194" s="235" t="s">
        <v>236</v>
      </c>
      <c r="G194" s="233"/>
      <c r="H194" s="236">
        <v>406.08999999999998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132</v>
      </c>
      <c r="AU194" s="242" t="s">
        <v>89</v>
      </c>
      <c r="AV194" s="13" t="s">
        <v>89</v>
      </c>
      <c r="AW194" s="13" t="s">
        <v>34</v>
      </c>
      <c r="AX194" s="13" t="s">
        <v>87</v>
      </c>
      <c r="AY194" s="242" t="s">
        <v>121</v>
      </c>
    </row>
    <row r="195" s="2" customFormat="1" ht="16.5" customHeight="1">
      <c r="A195" s="38"/>
      <c r="B195" s="39"/>
      <c r="C195" s="264" t="s">
        <v>237</v>
      </c>
      <c r="D195" s="264" t="s">
        <v>226</v>
      </c>
      <c r="E195" s="265" t="s">
        <v>238</v>
      </c>
      <c r="F195" s="266" t="s">
        <v>239</v>
      </c>
      <c r="G195" s="267" t="s">
        <v>215</v>
      </c>
      <c r="H195" s="268">
        <v>812.17999999999995</v>
      </c>
      <c r="I195" s="269"/>
      <c r="J195" s="270">
        <f>ROUND(I195*H195,2)</f>
        <v>0</v>
      </c>
      <c r="K195" s="266" t="s">
        <v>127</v>
      </c>
      <c r="L195" s="271"/>
      <c r="M195" s="272" t="s">
        <v>1</v>
      </c>
      <c r="N195" s="273" t="s">
        <v>44</v>
      </c>
      <c r="O195" s="91"/>
      <c r="P195" s="223">
        <f>O195*H195</f>
        <v>0</v>
      </c>
      <c r="Q195" s="223">
        <v>1</v>
      </c>
      <c r="R195" s="223">
        <f>Q195*H195</f>
        <v>812.17999999999995</v>
      </c>
      <c r="S195" s="223">
        <v>0</v>
      </c>
      <c r="T195" s="22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5" t="s">
        <v>167</v>
      </c>
      <c r="AT195" s="225" t="s">
        <v>226</v>
      </c>
      <c r="AU195" s="225" t="s">
        <v>89</v>
      </c>
      <c r="AY195" s="17" t="s">
        <v>121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87</v>
      </c>
      <c r="BK195" s="226">
        <f>ROUND(I195*H195,2)</f>
        <v>0</v>
      </c>
      <c r="BL195" s="17" t="s">
        <v>128</v>
      </c>
      <c r="BM195" s="225" t="s">
        <v>240</v>
      </c>
    </row>
    <row r="196" s="2" customFormat="1">
      <c r="A196" s="38"/>
      <c r="B196" s="39"/>
      <c r="C196" s="40"/>
      <c r="D196" s="227" t="s">
        <v>130</v>
      </c>
      <c r="E196" s="40"/>
      <c r="F196" s="228" t="s">
        <v>230</v>
      </c>
      <c r="G196" s="40"/>
      <c r="H196" s="40"/>
      <c r="I196" s="229"/>
      <c r="J196" s="40"/>
      <c r="K196" s="40"/>
      <c r="L196" s="44"/>
      <c r="M196" s="230"/>
      <c r="N196" s="23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130</v>
      </c>
      <c r="AU196" s="17" t="s">
        <v>89</v>
      </c>
    </row>
    <row r="197" s="13" customFormat="1">
      <c r="A197" s="13"/>
      <c r="B197" s="232"/>
      <c r="C197" s="233"/>
      <c r="D197" s="227" t="s">
        <v>132</v>
      </c>
      <c r="E197" s="233"/>
      <c r="F197" s="235" t="s">
        <v>241</v>
      </c>
      <c r="G197" s="233"/>
      <c r="H197" s="236">
        <v>812.17999999999995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132</v>
      </c>
      <c r="AU197" s="242" t="s">
        <v>89</v>
      </c>
      <c r="AV197" s="13" t="s">
        <v>89</v>
      </c>
      <c r="AW197" s="13" t="s">
        <v>4</v>
      </c>
      <c r="AX197" s="13" t="s">
        <v>87</v>
      </c>
      <c r="AY197" s="242" t="s">
        <v>121</v>
      </c>
    </row>
    <row r="198" s="2" customFormat="1" ht="55.5" customHeight="1">
      <c r="A198" s="38"/>
      <c r="B198" s="39"/>
      <c r="C198" s="214" t="s">
        <v>7</v>
      </c>
      <c r="D198" s="214" t="s">
        <v>123</v>
      </c>
      <c r="E198" s="215" t="s">
        <v>242</v>
      </c>
      <c r="F198" s="216" t="s">
        <v>243</v>
      </c>
      <c r="G198" s="217" t="s">
        <v>156</v>
      </c>
      <c r="H198" s="218">
        <v>13</v>
      </c>
      <c r="I198" s="219"/>
      <c r="J198" s="220">
        <f>ROUND(I198*H198,2)</f>
        <v>0</v>
      </c>
      <c r="K198" s="216" t="s">
        <v>127</v>
      </c>
      <c r="L198" s="44"/>
      <c r="M198" s="221" t="s">
        <v>1</v>
      </c>
      <c r="N198" s="222" t="s">
        <v>44</v>
      </c>
      <c r="O198" s="91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5" t="s">
        <v>128</v>
      </c>
      <c r="AT198" s="225" t="s">
        <v>123</v>
      </c>
      <c r="AU198" s="225" t="s">
        <v>89</v>
      </c>
      <c r="AY198" s="17" t="s">
        <v>121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7" t="s">
        <v>87</v>
      </c>
      <c r="BK198" s="226">
        <f>ROUND(I198*H198,2)</f>
        <v>0</v>
      </c>
      <c r="BL198" s="17" t="s">
        <v>128</v>
      </c>
      <c r="BM198" s="225" t="s">
        <v>244</v>
      </c>
    </row>
    <row r="199" s="13" customFormat="1">
      <c r="A199" s="13"/>
      <c r="B199" s="232"/>
      <c r="C199" s="233"/>
      <c r="D199" s="227" t="s">
        <v>132</v>
      </c>
      <c r="E199" s="234" t="s">
        <v>1</v>
      </c>
      <c r="F199" s="235" t="s">
        <v>245</v>
      </c>
      <c r="G199" s="233"/>
      <c r="H199" s="236">
        <v>13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132</v>
      </c>
      <c r="AU199" s="242" t="s">
        <v>89</v>
      </c>
      <c r="AV199" s="13" t="s">
        <v>89</v>
      </c>
      <c r="AW199" s="13" t="s">
        <v>34</v>
      </c>
      <c r="AX199" s="13" t="s">
        <v>87</v>
      </c>
      <c r="AY199" s="242" t="s">
        <v>121</v>
      </c>
    </row>
    <row r="200" s="2" customFormat="1" ht="37.8" customHeight="1">
      <c r="A200" s="38"/>
      <c r="B200" s="39"/>
      <c r="C200" s="214" t="s">
        <v>246</v>
      </c>
      <c r="D200" s="214" t="s">
        <v>123</v>
      </c>
      <c r="E200" s="215" t="s">
        <v>247</v>
      </c>
      <c r="F200" s="216" t="s">
        <v>248</v>
      </c>
      <c r="G200" s="217" t="s">
        <v>156</v>
      </c>
      <c r="H200" s="218">
        <v>7.1500000000000004</v>
      </c>
      <c r="I200" s="219"/>
      <c r="J200" s="220">
        <f>ROUND(I200*H200,2)</f>
        <v>0</v>
      </c>
      <c r="K200" s="216" t="s">
        <v>127</v>
      </c>
      <c r="L200" s="44"/>
      <c r="M200" s="221" t="s">
        <v>1</v>
      </c>
      <c r="N200" s="222" t="s">
        <v>44</v>
      </c>
      <c r="O200" s="91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128</v>
      </c>
      <c r="AT200" s="225" t="s">
        <v>123</v>
      </c>
      <c r="AU200" s="225" t="s">
        <v>89</v>
      </c>
      <c r="AY200" s="17" t="s">
        <v>121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87</v>
      </c>
      <c r="BK200" s="226">
        <f>ROUND(I200*H200,2)</f>
        <v>0</v>
      </c>
      <c r="BL200" s="17" t="s">
        <v>128</v>
      </c>
      <c r="BM200" s="225" t="s">
        <v>249</v>
      </c>
    </row>
    <row r="201" s="14" customFormat="1">
      <c r="A201" s="14"/>
      <c r="B201" s="243"/>
      <c r="C201" s="244"/>
      <c r="D201" s="227" t="s">
        <v>132</v>
      </c>
      <c r="E201" s="245" t="s">
        <v>1</v>
      </c>
      <c r="F201" s="246" t="s">
        <v>250</v>
      </c>
      <c r="G201" s="244"/>
      <c r="H201" s="245" t="s">
        <v>1</v>
      </c>
      <c r="I201" s="247"/>
      <c r="J201" s="244"/>
      <c r="K201" s="244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132</v>
      </c>
      <c r="AU201" s="252" t="s">
        <v>89</v>
      </c>
      <c r="AV201" s="14" t="s">
        <v>87</v>
      </c>
      <c r="AW201" s="14" t="s">
        <v>34</v>
      </c>
      <c r="AX201" s="14" t="s">
        <v>79</v>
      </c>
      <c r="AY201" s="252" t="s">
        <v>121</v>
      </c>
    </row>
    <row r="202" s="13" customFormat="1">
      <c r="A202" s="13"/>
      <c r="B202" s="232"/>
      <c r="C202" s="233"/>
      <c r="D202" s="227" t="s">
        <v>132</v>
      </c>
      <c r="E202" s="234" t="s">
        <v>1</v>
      </c>
      <c r="F202" s="235" t="s">
        <v>160</v>
      </c>
      <c r="G202" s="233"/>
      <c r="H202" s="236">
        <v>7.1500000000000004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132</v>
      </c>
      <c r="AU202" s="242" t="s">
        <v>89</v>
      </c>
      <c r="AV202" s="13" t="s">
        <v>89</v>
      </c>
      <c r="AW202" s="13" t="s">
        <v>34</v>
      </c>
      <c r="AX202" s="13" t="s">
        <v>87</v>
      </c>
      <c r="AY202" s="242" t="s">
        <v>121</v>
      </c>
    </row>
    <row r="203" s="2" customFormat="1" ht="37.8" customHeight="1">
      <c r="A203" s="38"/>
      <c r="B203" s="39"/>
      <c r="C203" s="214" t="s">
        <v>251</v>
      </c>
      <c r="D203" s="214" t="s">
        <v>123</v>
      </c>
      <c r="E203" s="215" t="s">
        <v>252</v>
      </c>
      <c r="F203" s="216" t="s">
        <v>253</v>
      </c>
      <c r="G203" s="217" t="s">
        <v>156</v>
      </c>
      <c r="H203" s="218">
        <v>20.149999999999999</v>
      </c>
      <c r="I203" s="219"/>
      <c r="J203" s="220">
        <f>ROUND(I203*H203,2)</f>
        <v>0</v>
      </c>
      <c r="K203" s="216" t="s">
        <v>127</v>
      </c>
      <c r="L203" s="44"/>
      <c r="M203" s="221" t="s">
        <v>1</v>
      </c>
      <c r="N203" s="222" t="s">
        <v>44</v>
      </c>
      <c r="O203" s="91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5" t="s">
        <v>128</v>
      </c>
      <c r="AT203" s="225" t="s">
        <v>123</v>
      </c>
      <c r="AU203" s="225" t="s">
        <v>89</v>
      </c>
      <c r="AY203" s="17" t="s">
        <v>121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7" t="s">
        <v>87</v>
      </c>
      <c r="BK203" s="226">
        <f>ROUND(I203*H203,2)</f>
        <v>0</v>
      </c>
      <c r="BL203" s="17" t="s">
        <v>128</v>
      </c>
      <c r="BM203" s="225" t="s">
        <v>254</v>
      </c>
    </row>
    <row r="204" s="13" customFormat="1">
      <c r="A204" s="13"/>
      <c r="B204" s="232"/>
      <c r="C204" s="233"/>
      <c r="D204" s="227" t="s">
        <v>132</v>
      </c>
      <c r="E204" s="234" t="s">
        <v>1</v>
      </c>
      <c r="F204" s="235" t="s">
        <v>255</v>
      </c>
      <c r="G204" s="233"/>
      <c r="H204" s="236">
        <v>20.149999999999999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132</v>
      </c>
      <c r="AU204" s="242" t="s">
        <v>89</v>
      </c>
      <c r="AV204" s="13" t="s">
        <v>89</v>
      </c>
      <c r="AW204" s="13" t="s">
        <v>34</v>
      </c>
      <c r="AX204" s="13" t="s">
        <v>87</v>
      </c>
      <c r="AY204" s="242" t="s">
        <v>121</v>
      </c>
    </row>
    <row r="205" s="2" customFormat="1" ht="16.5" customHeight="1">
      <c r="A205" s="38"/>
      <c r="B205" s="39"/>
      <c r="C205" s="264" t="s">
        <v>256</v>
      </c>
      <c r="D205" s="264" t="s">
        <v>226</v>
      </c>
      <c r="E205" s="265" t="s">
        <v>257</v>
      </c>
      <c r="F205" s="266" t="s">
        <v>258</v>
      </c>
      <c r="G205" s="267" t="s">
        <v>259</v>
      </c>
      <c r="H205" s="268">
        <v>0.41499999999999998</v>
      </c>
      <c r="I205" s="269"/>
      <c r="J205" s="270">
        <f>ROUND(I205*H205,2)</f>
        <v>0</v>
      </c>
      <c r="K205" s="266" t="s">
        <v>127</v>
      </c>
      <c r="L205" s="271"/>
      <c r="M205" s="272" t="s">
        <v>1</v>
      </c>
      <c r="N205" s="273" t="s">
        <v>44</v>
      </c>
      <c r="O205" s="91"/>
      <c r="P205" s="223">
        <f>O205*H205</f>
        <v>0</v>
      </c>
      <c r="Q205" s="223">
        <v>0.001</v>
      </c>
      <c r="R205" s="223">
        <f>Q205*H205</f>
        <v>0.000415</v>
      </c>
      <c r="S205" s="223">
        <v>0</v>
      </c>
      <c r="T205" s="22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5" t="s">
        <v>167</v>
      </c>
      <c r="AT205" s="225" t="s">
        <v>226</v>
      </c>
      <c r="AU205" s="225" t="s">
        <v>89</v>
      </c>
      <c r="AY205" s="17" t="s">
        <v>121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7" t="s">
        <v>87</v>
      </c>
      <c r="BK205" s="226">
        <f>ROUND(I205*H205,2)</f>
        <v>0</v>
      </c>
      <c r="BL205" s="17" t="s">
        <v>128</v>
      </c>
      <c r="BM205" s="225" t="s">
        <v>260</v>
      </c>
    </row>
    <row r="206" s="13" customFormat="1">
      <c r="A206" s="13"/>
      <c r="B206" s="232"/>
      <c r="C206" s="233"/>
      <c r="D206" s="227" t="s">
        <v>132</v>
      </c>
      <c r="E206" s="234" t="s">
        <v>1</v>
      </c>
      <c r="F206" s="235" t="s">
        <v>261</v>
      </c>
      <c r="G206" s="233"/>
      <c r="H206" s="236">
        <v>0.41499999999999998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132</v>
      </c>
      <c r="AU206" s="242" t="s">
        <v>89</v>
      </c>
      <c r="AV206" s="13" t="s">
        <v>89</v>
      </c>
      <c r="AW206" s="13" t="s">
        <v>34</v>
      </c>
      <c r="AX206" s="13" t="s">
        <v>87</v>
      </c>
      <c r="AY206" s="242" t="s">
        <v>121</v>
      </c>
    </row>
    <row r="207" s="12" customFormat="1" ht="22.8" customHeight="1">
      <c r="A207" s="12"/>
      <c r="B207" s="198"/>
      <c r="C207" s="199"/>
      <c r="D207" s="200" t="s">
        <v>78</v>
      </c>
      <c r="E207" s="212" t="s">
        <v>89</v>
      </c>
      <c r="F207" s="212" t="s">
        <v>262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SUM(P208:P211)</f>
        <v>0</v>
      </c>
      <c r="Q207" s="206"/>
      <c r="R207" s="207">
        <f>SUM(R208:R211)</f>
        <v>0.50004999999999999</v>
      </c>
      <c r="S207" s="206"/>
      <c r="T207" s="208">
        <f>SUM(T208:T211)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87</v>
      </c>
      <c r="AT207" s="210" t="s">
        <v>78</v>
      </c>
      <c r="AU207" s="210" t="s">
        <v>87</v>
      </c>
      <c r="AY207" s="209" t="s">
        <v>121</v>
      </c>
      <c r="BK207" s="211">
        <f>SUM(BK208:BK211)</f>
        <v>0</v>
      </c>
    </row>
    <row r="208" s="2" customFormat="1" ht="44.25" customHeight="1">
      <c r="A208" s="38"/>
      <c r="B208" s="39"/>
      <c r="C208" s="214" t="s">
        <v>263</v>
      </c>
      <c r="D208" s="214" t="s">
        <v>123</v>
      </c>
      <c r="E208" s="215" t="s">
        <v>264</v>
      </c>
      <c r="F208" s="216" t="s">
        <v>265</v>
      </c>
      <c r="G208" s="217" t="s">
        <v>164</v>
      </c>
      <c r="H208" s="218">
        <v>113.02500000000001</v>
      </c>
      <c r="I208" s="219"/>
      <c r="J208" s="220">
        <f>ROUND(I208*H208,2)</f>
        <v>0</v>
      </c>
      <c r="K208" s="216" t="s">
        <v>127</v>
      </c>
      <c r="L208" s="44"/>
      <c r="M208" s="221" t="s">
        <v>1</v>
      </c>
      <c r="N208" s="222" t="s">
        <v>44</v>
      </c>
      <c r="O208" s="91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5" t="s">
        <v>128</v>
      </c>
      <c r="AT208" s="225" t="s">
        <v>123</v>
      </c>
      <c r="AU208" s="225" t="s">
        <v>89</v>
      </c>
      <c r="AY208" s="17" t="s">
        <v>121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7" t="s">
        <v>87</v>
      </c>
      <c r="BK208" s="226">
        <f>ROUND(I208*H208,2)</f>
        <v>0</v>
      </c>
      <c r="BL208" s="17" t="s">
        <v>128</v>
      </c>
      <c r="BM208" s="225" t="s">
        <v>266</v>
      </c>
    </row>
    <row r="209" s="14" customFormat="1">
      <c r="A209" s="14"/>
      <c r="B209" s="243"/>
      <c r="C209" s="244"/>
      <c r="D209" s="227" t="s">
        <v>132</v>
      </c>
      <c r="E209" s="245" t="s">
        <v>1</v>
      </c>
      <c r="F209" s="246" t="s">
        <v>158</v>
      </c>
      <c r="G209" s="244"/>
      <c r="H209" s="245" t="s">
        <v>1</v>
      </c>
      <c r="I209" s="247"/>
      <c r="J209" s="244"/>
      <c r="K209" s="244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132</v>
      </c>
      <c r="AU209" s="252" t="s">
        <v>89</v>
      </c>
      <c r="AV209" s="14" t="s">
        <v>87</v>
      </c>
      <c r="AW209" s="14" t="s">
        <v>34</v>
      </c>
      <c r="AX209" s="14" t="s">
        <v>79</v>
      </c>
      <c r="AY209" s="252" t="s">
        <v>121</v>
      </c>
    </row>
    <row r="210" s="13" customFormat="1">
      <c r="A210" s="13"/>
      <c r="B210" s="232"/>
      <c r="C210" s="233"/>
      <c r="D210" s="227" t="s">
        <v>132</v>
      </c>
      <c r="E210" s="234" t="s">
        <v>1</v>
      </c>
      <c r="F210" s="235" t="s">
        <v>267</v>
      </c>
      <c r="G210" s="233"/>
      <c r="H210" s="236">
        <v>113.02500000000001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132</v>
      </c>
      <c r="AU210" s="242" t="s">
        <v>89</v>
      </c>
      <c r="AV210" s="13" t="s">
        <v>89</v>
      </c>
      <c r="AW210" s="13" t="s">
        <v>34</v>
      </c>
      <c r="AX210" s="13" t="s">
        <v>87</v>
      </c>
      <c r="AY210" s="242" t="s">
        <v>121</v>
      </c>
    </row>
    <row r="211" s="2" customFormat="1" ht="24.15" customHeight="1">
      <c r="A211" s="38"/>
      <c r="B211" s="39"/>
      <c r="C211" s="214" t="s">
        <v>268</v>
      </c>
      <c r="D211" s="214" t="s">
        <v>123</v>
      </c>
      <c r="E211" s="215" t="s">
        <v>269</v>
      </c>
      <c r="F211" s="216" t="s">
        <v>270</v>
      </c>
      <c r="G211" s="217" t="s">
        <v>142</v>
      </c>
      <c r="H211" s="218">
        <v>685</v>
      </c>
      <c r="I211" s="219"/>
      <c r="J211" s="220">
        <f>ROUND(I211*H211,2)</f>
        <v>0</v>
      </c>
      <c r="K211" s="216" t="s">
        <v>127</v>
      </c>
      <c r="L211" s="44"/>
      <c r="M211" s="221" t="s">
        <v>1</v>
      </c>
      <c r="N211" s="222" t="s">
        <v>44</v>
      </c>
      <c r="O211" s="91"/>
      <c r="P211" s="223">
        <f>O211*H211</f>
        <v>0</v>
      </c>
      <c r="Q211" s="223">
        <v>0.00072999999999999996</v>
      </c>
      <c r="R211" s="223">
        <f>Q211*H211</f>
        <v>0.50004999999999999</v>
      </c>
      <c r="S211" s="223">
        <v>0</v>
      </c>
      <c r="T211" s="22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5" t="s">
        <v>128</v>
      </c>
      <c r="AT211" s="225" t="s">
        <v>123</v>
      </c>
      <c r="AU211" s="225" t="s">
        <v>89</v>
      </c>
      <c r="AY211" s="17" t="s">
        <v>121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7" t="s">
        <v>87</v>
      </c>
      <c r="BK211" s="226">
        <f>ROUND(I211*H211,2)</f>
        <v>0</v>
      </c>
      <c r="BL211" s="17" t="s">
        <v>128</v>
      </c>
      <c r="BM211" s="225" t="s">
        <v>271</v>
      </c>
    </row>
    <row r="212" s="12" customFormat="1" ht="22.8" customHeight="1">
      <c r="A212" s="12"/>
      <c r="B212" s="198"/>
      <c r="C212" s="199"/>
      <c r="D212" s="200" t="s">
        <v>78</v>
      </c>
      <c r="E212" s="212" t="s">
        <v>139</v>
      </c>
      <c r="F212" s="212" t="s">
        <v>272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SUM(P213:P214)</f>
        <v>0</v>
      </c>
      <c r="Q212" s="206"/>
      <c r="R212" s="207">
        <f>SUM(R213:R214)</f>
        <v>0</v>
      </c>
      <c r="S212" s="206"/>
      <c r="T212" s="208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87</v>
      </c>
      <c r="AT212" s="210" t="s">
        <v>78</v>
      </c>
      <c r="AU212" s="210" t="s">
        <v>87</v>
      </c>
      <c r="AY212" s="209" t="s">
        <v>121</v>
      </c>
      <c r="BK212" s="211">
        <f>SUM(BK213:BK214)</f>
        <v>0</v>
      </c>
    </row>
    <row r="213" s="2" customFormat="1" ht="16.5" customHeight="1">
      <c r="A213" s="38"/>
      <c r="B213" s="39"/>
      <c r="C213" s="214" t="s">
        <v>273</v>
      </c>
      <c r="D213" s="214" t="s">
        <v>123</v>
      </c>
      <c r="E213" s="215" t="s">
        <v>274</v>
      </c>
      <c r="F213" s="216" t="s">
        <v>275</v>
      </c>
      <c r="G213" s="217" t="s">
        <v>142</v>
      </c>
      <c r="H213" s="218">
        <v>685</v>
      </c>
      <c r="I213" s="219"/>
      <c r="J213" s="220">
        <f>ROUND(I213*H213,2)</f>
        <v>0</v>
      </c>
      <c r="K213" s="216" t="s">
        <v>127</v>
      </c>
      <c r="L213" s="44"/>
      <c r="M213" s="221" t="s">
        <v>1</v>
      </c>
      <c r="N213" s="222" t="s">
        <v>44</v>
      </c>
      <c r="O213" s="91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5" t="s">
        <v>128</v>
      </c>
      <c r="AT213" s="225" t="s">
        <v>123</v>
      </c>
      <c r="AU213" s="225" t="s">
        <v>89</v>
      </c>
      <c r="AY213" s="17" t="s">
        <v>121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87</v>
      </c>
      <c r="BK213" s="226">
        <f>ROUND(I213*H213,2)</f>
        <v>0</v>
      </c>
      <c r="BL213" s="17" t="s">
        <v>128</v>
      </c>
      <c r="BM213" s="225" t="s">
        <v>276</v>
      </c>
    </row>
    <row r="214" s="2" customFormat="1" ht="24.15" customHeight="1">
      <c r="A214" s="38"/>
      <c r="B214" s="39"/>
      <c r="C214" s="214" t="s">
        <v>277</v>
      </c>
      <c r="D214" s="214" t="s">
        <v>123</v>
      </c>
      <c r="E214" s="215" t="s">
        <v>278</v>
      </c>
      <c r="F214" s="216" t="s">
        <v>279</v>
      </c>
      <c r="G214" s="217" t="s">
        <v>142</v>
      </c>
      <c r="H214" s="218">
        <v>685</v>
      </c>
      <c r="I214" s="219"/>
      <c r="J214" s="220">
        <f>ROUND(I214*H214,2)</f>
        <v>0</v>
      </c>
      <c r="K214" s="216" t="s">
        <v>127</v>
      </c>
      <c r="L214" s="44"/>
      <c r="M214" s="221" t="s">
        <v>1</v>
      </c>
      <c r="N214" s="222" t="s">
        <v>44</v>
      </c>
      <c r="O214" s="91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5" t="s">
        <v>128</v>
      </c>
      <c r="AT214" s="225" t="s">
        <v>123</v>
      </c>
      <c r="AU214" s="225" t="s">
        <v>89</v>
      </c>
      <c r="AY214" s="17" t="s">
        <v>121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87</v>
      </c>
      <c r="BK214" s="226">
        <f>ROUND(I214*H214,2)</f>
        <v>0</v>
      </c>
      <c r="BL214" s="17" t="s">
        <v>128</v>
      </c>
      <c r="BM214" s="225" t="s">
        <v>280</v>
      </c>
    </row>
    <row r="215" s="12" customFormat="1" ht="22.8" customHeight="1">
      <c r="A215" s="12"/>
      <c r="B215" s="198"/>
      <c r="C215" s="199"/>
      <c r="D215" s="200" t="s">
        <v>78</v>
      </c>
      <c r="E215" s="212" t="s">
        <v>128</v>
      </c>
      <c r="F215" s="212" t="s">
        <v>281</v>
      </c>
      <c r="G215" s="199"/>
      <c r="H215" s="199"/>
      <c r="I215" s="202"/>
      <c r="J215" s="213">
        <f>BK215</f>
        <v>0</v>
      </c>
      <c r="K215" s="199"/>
      <c r="L215" s="204"/>
      <c r="M215" s="205"/>
      <c r="N215" s="206"/>
      <c r="O215" s="206"/>
      <c r="P215" s="207">
        <f>SUM(P216:P233)</f>
        <v>0</v>
      </c>
      <c r="Q215" s="206"/>
      <c r="R215" s="207">
        <f>SUM(R216:R233)</f>
        <v>15.90728</v>
      </c>
      <c r="S215" s="206"/>
      <c r="T215" s="208">
        <f>SUM(T216:T233)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87</v>
      </c>
      <c r="AT215" s="210" t="s">
        <v>78</v>
      </c>
      <c r="AU215" s="210" t="s">
        <v>87</v>
      </c>
      <c r="AY215" s="209" t="s">
        <v>121</v>
      </c>
      <c r="BK215" s="211">
        <f>SUM(BK216:BK233)</f>
        <v>0</v>
      </c>
    </row>
    <row r="216" s="2" customFormat="1" ht="33" customHeight="1">
      <c r="A216" s="38"/>
      <c r="B216" s="39"/>
      <c r="C216" s="214" t="s">
        <v>282</v>
      </c>
      <c r="D216" s="214" t="s">
        <v>123</v>
      </c>
      <c r="E216" s="215" t="s">
        <v>283</v>
      </c>
      <c r="F216" s="216" t="s">
        <v>284</v>
      </c>
      <c r="G216" s="217" t="s">
        <v>164</v>
      </c>
      <c r="H216" s="218">
        <v>73.540000000000006</v>
      </c>
      <c r="I216" s="219"/>
      <c r="J216" s="220">
        <f>ROUND(I216*H216,2)</f>
        <v>0</v>
      </c>
      <c r="K216" s="216" t="s">
        <v>127</v>
      </c>
      <c r="L216" s="44"/>
      <c r="M216" s="221" t="s">
        <v>1</v>
      </c>
      <c r="N216" s="222" t="s">
        <v>44</v>
      </c>
      <c r="O216" s="91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5" t="s">
        <v>128</v>
      </c>
      <c r="AT216" s="225" t="s">
        <v>123</v>
      </c>
      <c r="AU216" s="225" t="s">
        <v>89</v>
      </c>
      <c r="AY216" s="17" t="s">
        <v>121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7" t="s">
        <v>87</v>
      </c>
      <c r="BK216" s="226">
        <f>ROUND(I216*H216,2)</f>
        <v>0</v>
      </c>
      <c r="BL216" s="17" t="s">
        <v>128</v>
      </c>
      <c r="BM216" s="225" t="s">
        <v>285</v>
      </c>
    </row>
    <row r="217" s="14" customFormat="1">
      <c r="A217" s="14"/>
      <c r="B217" s="243"/>
      <c r="C217" s="244"/>
      <c r="D217" s="227" t="s">
        <v>132</v>
      </c>
      <c r="E217" s="245" t="s">
        <v>1</v>
      </c>
      <c r="F217" s="246" t="s">
        <v>158</v>
      </c>
      <c r="G217" s="244"/>
      <c r="H217" s="245" t="s">
        <v>1</v>
      </c>
      <c r="I217" s="247"/>
      <c r="J217" s="244"/>
      <c r="K217" s="244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132</v>
      </c>
      <c r="AU217" s="252" t="s">
        <v>89</v>
      </c>
      <c r="AV217" s="14" t="s">
        <v>87</v>
      </c>
      <c r="AW217" s="14" t="s">
        <v>34</v>
      </c>
      <c r="AX217" s="14" t="s">
        <v>79</v>
      </c>
      <c r="AY217" s="252" t="s">
        <v>121</v>
      </c>
    </row>
    <row r="218" s="14" customFormat="1">
      <c r="A218" s="14"/>
      <c r="B218" s="243"/>
      <c r="C218" s="244"/>
      <c r="D218" s="227" t="s">
        <v>132</v>
      </c>
      <c r="E218" s="245" t="s">
        <v>1</v>
      </c>
      <c r="F218" s="246" t="s">
        <v>183</v>
      </c>
      <c r="G218" s="244"/>
      <c r="H218" s="245" t="s">
        <v>1</v>
      </c>
      <c r="I218" s="247"/>
      <c r="J218" s="244"/>
      <c r="K218" s="244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132</v>
      </c>
      <c r="AU218" s="252" t="s">
        <v>89</v>
      </c>
      <c r="AV218" s="14" t="s">
        <v>87</v>
      </c>
      <c r="AW218" s="14" t="s">
        <v>34</v>
      </c>
      <c r="AX218" s="14" t="s">
        <v>79</v>
      </c>
      <c r="AY218" s="252" t="s">
        <v>121</v>
      </c>
    </row>
    <row r="219" s="13" customFormat="1">
      <c r="A219" s="13"/>
      <c r="B219" s="232"/>
      <c r="C219" s="233"/>
      <c r="D219" s="227" t="s">
        <v>132</v>
      </c>
      <c r="E219" s="234" t="s">
        <v>1</v>
      </c>
      <c r="F219" s="235" t="s">
        <v>286</v>
      </c>
      <c r="G219" s="233"/>
      <c r="H219" s="236">
        <v>73.540000000000006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132</v>
      </c>
      <c r="AU219" s="242" t="s">
        <v>89</v>
      </c>
      <c r="AV219" s="13" t="s">
        <v>89</v>
      </c>
      <c r="AW219" s="13" t="s">
        <v>34</v>
      </c>
      <c r="AX219" s="13" t="s">
        <v>87</v>
      </c>
      <c r="AY219" s="242" t="s">
        <v>121</v>
      </c>
    </row>
    <row r="220" s="2" customFormat="1" ht="24.15" customHeight="1">
      <c r="A220" s="38"/>
      <c r="B220" s="39"/>
      <c r="C220" s="214" t="s">
        <v>287</v>
      </c>
      <c r="D220" s="214" t="s">
        <v>123</v>
      </c>
      <c r="E220" s="215" t="s">
        <v>288</v>
      </c>
      <c r="F220" s="216" t="s">
        <v>289</v>
      </c>
      <c r="G220" s="217" t="s">
        <v>290</v>
      </c>
      <c r="H220" s="218">
        <v>55</v>
      </c>
      <c r="I220" s="219"/>
      <c r="J220" s="220">
        <f>ROUND(I220*H220,2)</f>
        <v>0</v>
      </c>
      <c r="K220" s="216" t="s">
        <v>127</v>
      </c>
      <c r="L220" s="44"/>
      <c r="M220" s="221" t="s">
        <v>1</v>
      </c>
      <c r="N220" s="222" t="s">
        <v>44</v>
      </c>
      <c r="O220" s="91"/>
      <c r="P220" s="223">
        <f>O220*H220</f>
        <v>0</v>
      </c>
      <c r="Q220" s="223">
        <v>0.22394</v>
      </c>
      <c r="R220" s="223">
        <f>Q220*H220</f>
        <v>12.316700000000001</v>
      </c>
      <c r="S220" s="223">
        <v>0</v>
      </c>
      <c r="T220" s="22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5" t="s">
        <v>128</v>
      </c>
      <c r="AT220" s="225" t="s">
        <v>123</v>
      </c>
      <c r="AU220" s="225" t="s">
        <v>89</v>
      </c>
      <c r="AY220" s="17" t="s">
        <v>121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7" t="s">
        <v>87</v>
      </c>
      <c r="BK220" s="226">
        <f>ROUND(I220*H220,2)</f>
        <v>0</v>
      </c>
      <c r="BL220" s="17" t="s">
        <v>128</v>
      </c>
      <c r="BM220" s="225" t="s">
        <v>291</v>
      </c>
    </row>
    <row r="221" s="14" customFormat="1">
      <c r="A221" s="14"/>
      <c r="B221" s="243"/>
      <c r="C221" s="244"/>
      <c r="D221" s="227" t="s">
        <v>132</v>
      </c>
      <c r="E221" s="245" t="s">
        <v>1</v>
      </c>
      <c r="F221" s="246" t="s">
        <v>292</v>
      </c>
      <c r="G221" s="244"/>
      <c r="H221" s="245" t="s">
        <v>1</v>
      </c>
      <c r="I221" s="247"/>
      <c r="J221" s="244"/>
      <c r="K221" s="244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132</v>
      </c>
      <c r="AU221" s="252" t="s">
        <v>89</v>
      </c>
      <c r="AV221" s="14" t="s">
        <v>87</v>
      </c>
      <c r="AW221" s="14" t="s">
        <v>34</v>
      </c>
      <c r="AX221" s="14" t="s">
        <v>79</v>
      </c>
      <c r="AY221" s="252" t="s">
        <v>121</v>
      </c>
    </row>
    <row r="222" s="13" customFormat="1">
      <c r="A222" s="13"/>
      <c r="B222" s="232"/>
      <c r="C222" s="233"/>
      <c r="D222" s="227" t="s">
        <v>132</v>
      </c>
      <c r="E222" s="234" t="s">
        <v>1</v>
      </c>
      <c r="F222" s="235" t="s">
        <v>293</v>
      </c>
      <c r="G222" s="233"/>
      <c r="H222" s="236">
        <v>55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132</v>
      </c>
      <c r="AU222" s="242" t="s">
        <v>89</v>
      </c>
      <c r="AV222" s="13" t="s">
        <v>89</v>
      </c>
      <c r="AW222" s="13" t="s">
        <v>34</v>
      </c>
      <c r="AX222" s="13" t="s">
        <v>87</v>
      </c>
      <c r="AY222" s="242" t="s">
        <v>121</v>
      </c>
    </row>
    <row r="223" s="2" customFormat="1" ht="24.15" customHeight="1">
      <c r="A223" s="38"/>
      <c r="B223" s="39"/>
      <c r="C223" s="264" t="s">
        <v>294</v>
      </c>
      <c r="D223" s="264" t="s">
        <v>226</v>
      </c>
      <c r="E223" s="265" t="s">
        <v>295</v>
      </c>
      <c r="F223" s="266" t="s">
        <v>296</v>
      </c>
      <c r="G223" s="267" t="s">
        <v>290</v>
      </c>
      <c r="H223" s="268">
        <v>3</v>
      </c>
      <c r="I223" s="269"/>
      <c r="J223" s="270">
        <f>ROUND(I223*H223,2)</f>
        <v>0</v>
      </c>
      <c r="K223" s="266" t="s">
        <v>127</v>
      </c>
      <c r="L223" s="271"/>
      <c r="M223" s="272" t="s">
        <v>1</v>
      </c>
      <c r="N223" s="273" t="s">
        <v>44</v>
      </c>
      <c r="O223" s="91"/>
      <c r="P223" s="223">
        <f>O223*H223</f>
        <v>0</v>
      </c>
      <c r="Q223" s="223">
        <v>0.028000000000000001</v>
      </c>
      <c r="R223" s="223">
        <f>Q223*H223</f>
        <v>0.084000000000000005</v>
      </c>
      <c r="S223" s="223">
        <v>0</v>
      </c>
      <c r="T223" s="22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5" t="s">
        <v>167</v>
      </c>
      <c r="AT223" s="225" t="s">
        <v>226</v>
      </c>
      <c r="AU223" s="225" t="s">
        <v>89</v>
      </c>
      <c r="AY223" s="17" t="s">
        <v>121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87</v>
      </c>
      <c r="BK223" s="226">
        <f>ROUND(I223*H223,2)</f>
        <v>0</v>
      </c>
      <c r="BL223" s="17" t="s">
        <v>128</v>
      </c>
      <c r="BM223" s="225" t="s">
        <v>297</v>
      </c>
    </row>
    <row r="224" s="2" customFormat="1" ht="24.15" customHeight="1">
      <c r="A224" s="38"/>
      <c r="B224" s="39"/>
      <c r="C224" s="264" t="s">
        <v>298</v>
      </c>
      <c r="D224" s="264" t="s">
        <v>226</v>
      </c>
      <c r="E224" s="265" t="s">
        <v>299</v>
      </c>
      <c r="F224" s="266" t="s">
        <v>300</v>
      </c>
      <c r="G224" s="267" t="s">
        <v>290</v>
      </c>
      <c r="H224" s="268">
        <v>2</v>
      </c>
      <c r="I224" s="269"/>
      <c r="J224" s="270">
        <f>ROUND(I224*H224,2)</f>
        <v>0</v>
      </c>
      <c r="K224" s="266" t="s">
        <v>127</v>
      </c>
      <c r="L224" s="271"/>
      <c r="M224" s="272" t="s">
        <v>1</v>
      </c>
      <c r="N224" s="273" t="s">
        <v>44</v>
      </c>
      <c r="O224" s="91"/>
      <c r="P224" s="223">
        <f>O224*H224</f>
        <v>0</v>
      </c>
      <c r="Q224" s="223">
        <v>0.040000000000000001</v>
      </c>
      <c r="R224" s="223">
        <f>Q224*H224</f>
        <v>0.080000000000000002</v>
      </c>
      <c r="S224" s="223">
        <v>0</v>
      </c>
      <c r="T224" s="22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167</v>
      </c>
      <c r="AT224" s="225" t="s">
        <v>226</v>
      </c>
      <c r="AU224" s="225" t="s">
        <v>89</v>
      </c>
      <c r="AY224" s="17" t="s">
        <v>121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87</v>
      </c>
      <c r="BK224" s="226">
        <f>ROUND(I224*H224,2)</f>
        <v>0</v>
      </c>
      <c r="BL224" s="17" t="s">
        <v>128</v>
      </c>
      <c r="BM224" s="225" t="s">
        <v>301</v>
      </c>
    </row>
    <row r="225" s="2" customFormat="1" ht="24.15" customHeight="1">
      <c r="A225" s="38"/>
      <c r="B225" s="39"/>
      <c r="C225" s="264" t="s">
        <v>302</v>
      </c>
      <c r="D225" s="264" t="s">
        <v>226</v>
      </c>
      <c r="E225" s="265" t="s">
        <v>303</v>
      </c>
      <c r="F225" s="266" t="s">
        <v>304</v>
      </c>
      <c r="G225" s="267" t="s">
        <v>290</v>
      </c>
      <c r="H225" s="268">
        <v>4</v>
      </c>
      <c r="I225" s="269"/>
      <c r="J225" s="270">
        <f>ROUND(I225*H225,2)</f>
        <v>0</v>
      </c>
      <c r="K225" s="266" t="s">
        <v>127</v>
      </c>
      <c r="L225" s="271"/>
      <c r="M225" s="272" t="s">
        <v>1</v>
      </c>
      <c r="N225" s="273" t="s">
        <v>44</v>
      </c>
      <c r="O225" s="91"/>
      <c r="P225" s="223">
        <f>O225*H225</f>
        <v>0</v>
      </c>
      <c r="Q225" s="223">
        <v>0.050999999999999997</v>
      </c>
      <c r="R225" s="223">
        <f>Q225*H225</f>
        <v>0.20399999999999999</v>
      </c>
      <c r="S225" s="223">
        <v>0</v>
      </c>
      <c r="T225" s="22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5" t="s">
        <v>167</v>
      </c>
      <c r="AT225" s="225" t="s">
        <v>226</v>
      </c>
      <c r="AU225" s="225" t="s">
        <v>89</v>
      </c>
      <c r="AY225" s="17" t="s">
        <v>121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7" t="s">
        <v>87</v>
      </c>
      <c r="BK225" s="226">
        <f>ROUND(I225*H225,2)</f>
        <v>0</v>
      </c>
      <c r="BL225" s="17" t="s">
        <v>128</v>
      </c>
      <c r="BM225" s="225" t="s">
        <v>305</v>
      </c>
    </row>
    <row r="226" s="2" customFormat="1" ht="24.15" customHeight="1">
      <c r="A226" s="38"/>
      <c r="B226" s="39"/>
      <c r="C226" s="264" t="s">
        <v>306</v>
      </c>
      <c r="D226" s="264" t="s">
        <v>226</v>
      </c>
      <c r="E226" s="265" t="s">
        <v>307</v>
      </c>
      <c r="F226" s="266" t="s">
        <v>308</v>
      </c>
      <c r="G226" s="267" t="s">
        <v>290</v>
      </c>
      <c r="H226" s="268">
        <v>16</v>
      </c>
      <c r="I226" s="269"/>
      <c r="J226" s="270">
        <f>ROUND(I226*H226,2)</f>
        <v>0</v>
      </c>
      <c r="K226" s="266" t="s">
        <v>127</v>
      </c>
      <c r="L226" s="271"/>
      <c r="M226" s="272" t="s">
        <v>1</v>
      </c>
      <c r="N226" s="273" t="s">
        <v>44</v>
      </c>
      <c r="O226" s="91"/>
      <c r="P226" s="223">
        <f>O226*H226</f>
        <v>0</v>
      </c>
      <c r="Q226" s="223">
        <v>0.068000000000000005</v>
      </c>
      <c r="R226" s="223">
        <f>Q226*H226</f>
        <v>1.0880000000000001</v>
      </c>
      <c r="S226" s="223">
        <v>0</v>
      </c>
      <c r="T226" s="22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167</v>
      </c>
      <c r="AT226" s="225" t="s">
        <v>226</v>
      </c>
      <c r="AU226" s="225" t="s">
        <v>89</v>
      </c>
      <c r="AY226" s="17" t="s">
        <v>121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87</v>
      </c>
      <c r="BK226" s="226">
        <f>ROUND(I226*H226,2)</f>
        <v>0</v>
      </c>
      <c r="BL226" s="17" t="s">
        <v>128</v>
      </c>
      <c r="BM226" s="225" t="s">
        <v>309</v>
      </c>
    </row>
    <row r="227" s="2" customFormat="1" ht="33" customHeight="1">
      <c r="A227" s="38"/>
      <c r="B227" s="39"/>
      <c r="C227" s="214" t="s">
        <v>310</v>
      </c>
      <c r="D227" s="214" t="s">
        <v>123</v>
      </c>
      <c r="E227" s="215" t="s">
        <v>311</v>
      </c>
      <c r="F227" s="216" t="s">
        <v>312</v>
      </c>
      <c r="G227" s="217" t="s">
        <v>290</v>
      </c>
      <c r="H227" s="218">
        <v>7</v>
      </c>
      <c r="I227" s="219"/>
      <c r="J227" s="220">
        <f>ROUND(I227*H227,2)</f>
        <v>0</v>
      </c>
      <c r="K227" s="216" t="s">
        <v>127</v>
      </c>
      <c r="L227" s="44"/>
      <c r="M227" s="221" t="s">
        <v>1</v>
      </c>
      <c r="N227" s="222" t="s">
        <v>44</v>
      </c>
      <c r="O227" s="91"/>
      <c r="P227" s="223">
        <f>O227*H227</f>
        <v>0</v>
      </c>
      <c r="Q227" s="223">
        <v>0.22394</v>
      </c>
      <c r="R227" s="223">
        <f>Q227*H227</f>
        <v>1.56758</v>
      </c>
      <c r="S227" s="223">
        <v>0</v>
      </c>
      <c r="T227" s="22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5" t="s">
        <v>128</v>
      </c>
      <c r="AT227" s="225" t="s">
        <v>123</v>
      </c>
      <c r="AU227" s="225" t="s">
        <v>89</v>
      </c>
      <c r="AY227" s="17" t="s">
        <v>121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7" t="s">
        <v>87</v>
      </c>
      <c r="BK227" s="226">
        <f>ROUND(I227*H227,2)</f>
        <v>0</v>
      </c>
      <c r="BL227" s="17" t="s">
        <v>128</v>
      </c>
      <c r="BM227" s="225" t="s">
        <v>313</v>
      </c>
    </row>
    <row r="228" s="14" customFormat="1">
      <c r="A228" s="14"/>
      <c r="B228" s="243"/>
      <c r="C228" s="244"/>
      <c r="D228" s="227" t="s">
        <v>132</v>
      </c>
      <c r="E228" s="245" t="s">
        <v>1</v>
      </c>
      <c r="F228" s="246" t="s">
        <v>292</v>
      </c>
      <c r="G228" s="244"/>
      <c r="H228" s="245" t="s">
        <v>1</v>
      </c>
      <c r="I228" s="247"/>
      <c r="J228" s="244"/>
      <c r="K228" s="244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132</v>
      </c>
      <c r="AU228" s="252" t="s">
        <v>89</v>
      </c>
      <c r="AV228" s="14" t="s">
        <v>87</v>
      </c>
      <c r="AW228" s="14" t="s">
        <v>34</v>
      </c>
      <c r="AX228" s="14" t="s">
        <v>79</v>
      </c>
      <c r="AY228" s="252" t="s">
        <v>121</v>
      </c>
    </row>
    <row r="229" s="13" customFormat="1">
      <c r="A229" s="13"/>
      <c r="B229" s="232"/>
      <c r="C229" s="233"/>
      <c r="D229" s="227" t="s">
        <v>132</v>
      </c>
      <c r="E229" s="234" t="s">
        <v>1</v>
      </c>
      <c r="F229" s="235" t="s">
        <v>161</v>
      </c>
      <c r="G229" s="233"/>
      <c r="H229" s="236">
        <v>7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132</v>
      </c>
      <c r="AU229" s="242" t="s">
        <v>89</v>
      </c>
      <c r="AV229" s="13" t="s">
        <v>89</v>
      </c>
      <c r="AW229" s="13" t="s">
        <v>34</v>
      </c>
      <c r="AX229" s="13" t="s">
        <v>87</v>
      </c>
      <c r="AY229" s="242" t="s">
        <v>121</v>
      </c>
    </row>
    <row r="230" s="2" customFormat="1" ht="24.15" customHeight="1">
      <c r="A230" s="38"/>
      <c r="B230" s="39"/>
      <c r="C230" s="264" t="s">
        <v>314</v>
      </c>
      <c r="D230" s="264" t="s">
        <v>226</v>
      </c>
      <c r="E230" s="265" t="s">
        <v>315</v>
      </c>
      <c r="F230" s="266" t="s">
        <v>316</v>
      </c>
      <c r="G230" s="267" t="s">
        <v>290</v>
      </c>
      <c r="H230" s="268">
        <v>7</v>
      </c>
      <c r="I230" s="269"/>
      <c r="J230" s="270">
        <f>ROUND(I230*H230,2)</f>
        <v>0</v>
      </c>
      <c r="K230" s="266" t="s">
        <v>127</v>
      </c>
      <c r="L230" s="271"/>
      <c r="M230" s="272" t="s">
        <v>1</v>
      </c>
      <c r="N230" s="273" t="s">
        <v>44</v>
      </c>
      <c r="O230" s="91"/>
      <c r="P230" s="223">
        <f>O230*H230</f>
        <v>0</v>
      </c>
      <c r="Q230" s="223">
        <v>0.081000000000000003</v>
      </c>
      <c r="R230" s="223">
        <f>Q230*H230</f>
        <v>0.56700000000000006</v>
      </c>
      <c r="S230" s="223">
        <v>0</v>
      </c>
      <c r="T230" s="22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5" t="s">
        <v>167</v>
      </c>
      <c r="AT230" s="225" t="s">
        <v>226</v>
      </c>
      <c r="AU230" s="225" t="s">
        <v>89</v>
      </c>
      <c r="AY230" s="17" t="s">
        <v>121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87</v>
      </c>
      <c r="BK230" s="226">
        <f>ROUND(I230*H230,2)</f>
        <v>0</v>
      </c>
      <c r="BL230" s="17" t="s">
        <v>128</v>
      </c>
      <c r="BM230" s="225" t="s">
        <v>317</v>
      </c>
    </row>
    <row r="231" s="2" customFormat="1" ht="37.8" customHeight="1">
      <c r="A231" s="38"/>
      <c r="B231" s="39"/>
      <c r="C231" s="214" t="s">
        <v>318</v>
      </c>
      <c r="D231" s="214" t="s">
        <v>123</v>
      </c>
      <c r="E231" s="215" t="s">
        <v>319</v>
      </c>
      <c r="F231" s="216" t="s">
        <v>320</v>
      </c>
      <c r="G231" s="217" t="s">
        <v>164</v>
      </c>
      <c r="H231" s="218">
        <v>3.2170000000000001</v>
      </c>
      <c r="I231" s="219"/>
      <c r="J231" s="220">
        <f>ROUND(I231*H231,2)</f>
        <v>0</v>
      </c>
      <c r="K231" s="216" t="s">
        <v>127</v>
      </c>
      <c r="L231" s="44"/>
      <c r="M231" s="221" t="s">
        <v>1</v>
      </c>
      <c r="N231" s="222" t="s">
        <v>44</v>
      </c>
      <c r="O231" s="91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5" t="s">
        <v>128</v>
      </c>
      <c r="AT231" s="225" t="s">
        <v>123</v>
      </c>
      <c r="AU231" s="225" t="s">
        <v>89</v>
      </c>
      <c r="AY231" s="17" t="s">
        <v>121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7" t="s">
        <v>87</v>
      </c>
      <c r="BK231" s="226">
        <f>ROUND(I231*H231,2)</f>
        <v>0</v>
      </c>
      <c r="BL231" s="17" t="s">
        <v>128</v>
      </c>
      <c r="BM231" s="225" t="s">
        <v>321</v>
      </c>
    </row>
    <row r="232" s="14" customFormat="1">
      <c r="A232" s="14"/>
      <c r="B232" s="243"/>
      <c r="C232" s="244"/>
      <c r="D232" s="227" t="s">
        <v>132</v>
      </c>
      <c r="E232" s="245" t="s">
        <v>1</v>
      </c>
      <c r="F232" s="246" t="s">
        <v>322</v>
      </c>
      <c r="G232" s="244"/>
      <c r="H232" s="245" t="s">
        <v>1</v>
      </c>
      <c r="I232" s="247"/>
      <c r="J232" s="244"/>
      <c r="K232" s="244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132</v>
      </c>
      <c r="AU232" s="252" t="s">
        <v>89</v>
      </c>
      <c r="AV232" s="14" t="s">
        <v>87</v>
      </c>
      <c r="AW232" s="14" t="s">
        <v>34</v>
      </c>
      <c r="AX232" s="14" t="s">
        <v>79</v>
      </c>
      <c r="AY232" s="252" t="s">
        <v>121</v>
      </c>
    </row>
    <row r="233" s="13" customFormat="1">
      <c r="A233" s="13"/>
      <c r="B233" s="232"/>
      <c r="C233" s="233"/>
      <c r="D233" s="227" t="s">
        <v>132</v>
      </c>
      <c r="E233" s="234" t="s">
        <v>1</v>
      </c>
      <c r="F233" s="235" t="s">
        <v>323</v>
      </c>
      <c r="G233" s="233"/>
      <c r="H233" s="236">
        <v>3.2170000000000001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132</v>
      </c>
      <c r="AU233" s="242" t="s">
        <v>89</v>
      </c>
      <c r="AV233" s="13" t="s">
        <v>89</v>
      </c>
      <c r="AW233" s="13" t="s">
        <v>34</v>
      </c>
      <c r="AX233" s="13" t="s">
        <v>87</v>
      </c>
      <c r="AY233" s="242" t="s">
        <v>121</v>
      </c>
    </row>
    <row r="234" s="12" customFormat="1" ht="22.8" customHeight="1">
      <c r="A234" s="12"/>
      <c r="B234" s="198"/>
      <c r="C234" s="199"/>
      <c r="D234" s="200" t="s">
        <v>78</v>
      </c>
      <c r="E234" s="212" t="s">
        <v>167</v>
      </c>
      <c r="F234" s="212" t="s">
        <v>324</v>
      </c>
      <c r="G234" s="199"/>
      <c r="H234" s="199"/>
      <c r="I234" s="202"/>
      <c r="J234" s="213">
        <f>BK234</f>
        <v>0</v>
      </c>
      <c r="K234" s="199"/>
      <c r="L234" s="204"/>
      <c r="M234" s="205"/>
      <c r="N234" s="206"/>
      <c r="O234" s="206"/>
      <c r="P234" s="207">
        <f>SUM(P235:P278)</f>
        <v>0</v>
      </c>
      <c r="Q234" s="206"/>
      <c r="R234" s="207">
        <f>SUM(R235:R278)</f>
        <v>66.745700749999997</v>
      </c>
      <c r="S234" s="206"/>
      <c r="T234" s="208">
        <f>SUM(T235:T278)</f>
        <v>1.19404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9" t="s">
        <v>87</v>
      </c>
      <c r="AT234" s="210" t="s">
        <v>78</v>
      </c>
      <c r="AU234" s="210" t="s">
        <v>87</v>
      </c>
      <c r="AY234" s="209" t="s">
        <v>121</v>
      </c>
      <c r="BK234" s="211">
        <f>SUM(BK235:BK278)</f>
        <v>0</v>
      </c>
    </row>
    <row r="235" s="2" customFormat="1" ht="33" customHeight="1">
      <c r="A235" s="38"/>
      <c r="B235" s="39"/>
      <c r="C235" s="214" t="s">
        <v>325</v>
      </c>
      <c r="D235" s="214" t="s">
        <v>123</v>
      </c>
      <c r="E235" s="215" t="s">
        <v>326</v>
      </c>
      <c r="F235" s="216" t="s">
        <v>327</v>
      </c>
      <c r="G235" s="217" t="s">
        <v>142</v>
      </c>
      <c r="H235" s="218">
        <v>685</v>
      </c>
      <c r="I235" s="219"/>
      <c r="J235" s="220">
        <f>ROUND(I235*H235,2)</f>
        <v>0</v>
      </c>
      <c r="K235" s="216" t="s">
        <v>127</v>
      </c>
      <c r="L235" s="44"/>
      <c r="M235" s="221" t="s">
        <v>1</v>
      </c>
      <c r="N235" s="222" t="s">
        <v>44</v>
      </c>
      <c r="O235" s="91"/>
      <c r="P235" s="223">
        <f>O235*H235</f>
        <v>0</v>
      </c>
      <c r="Q235" s="223">
        <v>2.0000000000000002E-05</v>
      </c>
      <c r="R235" s="223">
        <f>Q235*H235</f>
        <v>0.0137</v>
      </c>
      <c r="S235" s="223">
        <v>0</v>
      </c>
      <c r="T235" s="22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5" t="s">
        <v>128</v>
      </c>
      <c r="AT235" s="225" t="s">
        <v>123</v>
      </c>
      <c r="AU235" s="225" t="s">
        <v>89</v>
      </c>
      <c r="AY235" s="17" t="s">
        <v>121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7" t="s">
        <v>87</v>
      </c>
      <c r="BK235" s="226">
        <f>ROUND(I235*H235,2)</f>
        <v>0</v>
      </c>
      <c r="BL235" s="17" t="s">
        <v>128</v>
      </c>
      <c r="BM235" s="225" t="s">
        <v>328</v>
      </c>
    </row>
    <row r="236" s="2" customFormat="1" ht="24.15" customHeight="1">
      <c r="A236" s="38"/>
      <c r="B236" s="39"/>
      <c r="C236" s="264" t="s">
        <v>329</v>
      </c>
      <c r="D236" s="264" t="s">
        <v>226</v>
      </c>
      <c r="E236" s="265" t="s">
        <v>330</v>
      </c>
      <c r="F236" s="266" t="s">
        <v>331</v>
      </c>
      <c r="G236" s="267" t="s">
        <v>142</v>
      </c>
      <c r="H236" s="268">
        <v>695.27499999999998</v>
      </c>
      <c r="I236" s="269"/>
      <c r="J236" s="270">
        <f>ROUND(I236*H236,2)</f>
        <v>0</v>
      </c>
      <c r="K236" s="266" t="s">
        <v>1</v>
      </c>
      <c r="L236" s="271"/>
      <c r="M236" s="272" t="s">
        <v>1</v>
      </c>
      <c r="N236" s="273" t="s">
        <v>44</v>
      </c>
      <c r="O236" s="91"/>
      <c r="P236" s="223">
        <f>O236*H236</f>
        <v>0</v>
      </c>
      <c r="Q236" s="223">
        <v>0.01273</v>
      </c>
      <c r="R236" s="223">
        <f>Q236*H236</f>
        <v>8.8508507499999993</v>
      </c>
      <c r="S236" s="223">
        <v>0</v>
      </c>
      <c r="T236" s="22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167</v>
      </c>
      <c r="AT236" s="225" t="s">
        <v>226</v>
      </c>
      <c r="AU236" s="225" t="s">
        <v>89</v>
      </c>
      <c r="AY236" s="17" t="s">
        <v>121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87</v>
      </c>
      <c r="BK236" s="226">
        <f>ROUND(I236*H236,2)</f>
        <v>0</v>
      </c>
      <c r="BL236" s="17" t="s">
        <v>128</v>
      </c>
      <c r="BM236" s="225" t="s">
        <v>332</v>
      </c>
    </row>
    <row r="237" s="2" customFormat="1">
      <c r="A237" s="38"/>
      <c r="B237" s="39"/>
      <c r="C237" s="40"/>
      <c r="D237" s="227" t="s">
        <v>130</v>
      </c>
      <c r="E237" s="40"/>
      <c r="F237" s="228" t="s">
        <v>333</v>
      </c>
      <c r="G237" s="40"/>
      <c r="H237" s="40"/>
      <c r="I237" s="229"/>
      <c r="J237" s="40"/>
      <c r="K237" s="40"/>
      <c r="L237" s="44"/>
      <c r="M237" s="230"/>
      <c r="N237" s="23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130</v>
      </c>
      <c r="AU237" s="17" t="s">
        <v>89</v>
      </c>
    </row>
    <row r="238" s="13" customFormat="1">
      <c r="A238" s="13"/>
      <c r="B238" s="232"/>
      <c r="C238" s="233"/>
      <c r="D238" s="227" t="s">
        <v>132</v>
      </c>
      <c r="E238" s="233"/>
      <c r="F238" s="235" t="s">
        <v>334</v>
      </c>
      <c r="G238" s="233"/>
      <c r="H238" s="236">
        <v>695.27499999999998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132</v>
      </c>
      <c r="AU238" s="242" t="s">
        <v>89</v>
      </c>
      <c r="AV238" s="13" t="s">
        <v>89</v>
      </c>
      <c r="AW238" s="13" t="s">
        <v>4</v>
      </c>
      <c r="AX238" s="13" t="s">
        <v>87</v>
      </c>
      <c r="AY238" s="242" t="s">
        <v>121</v>
      </c>
    </row>
    <row r="239" s="2" customFormat="1" ht="44.25" customHeight="1">
      <c r="A239" s="38"/>
      <c r="B239" s="39"/>
      <c r="C239" s="214" t="s">
        <v>335</v>
      </c>
      <c r="D239" s="214" t="s">
        <v>123</v>
      </c>
      <c r="E239" s="215" t="s">
        <v>336</v>
      </c>
      <c r="F239" s="216" t="s">
        <v>337</v>
      </c>
      <c r="G239" s="217" t="s">
        <v>142</v>
      </c>
      <c r="H239" s="218">
        <v>1</v>
      </c>
      <c r="I239" s="219"/>
      <c r="J239" s="220">
        <f>ROUND(I239*H239,2)</f>
        <v>0</v>
      </c>
      <c r="K239" s="216" t="s">
        <v>127</v>
      </c>
      <c r="L239" s="44"/>
      <c r="M239" s="221" t="s">
        <v>1</v>
      </c>
      <c r="N239" s="222" t="s">
        <v>44</v>
      </c>
      <c r="O239" s="91"/>
      <c r="P239" s="223">
        <f>O239*H239</f>
        <v>0</v>
      </c>
      <c r="Q239" s="223">
        <v>0.026839999999999999</v>
      </c>
      <c r="R239" s="223">
        <f>Q239*H239</f>
        <v>0.026839999999999999</v>
      </c>
      <c r="S239" s="223">
        <v>0</v>
      </c>
      <c r="T239" s="22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5" t="s">
        <v>128</v>
      </c>
      <c r="AT239" s="225" t="s">
        <v>123</v>
      </c>
      <c r="AU239" s="225" t="s">
        <v>89</v>
      </c>
      <c r="AY239" s="17" t="s">
        <v>121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7" t="s">
        <v>87</v>
      </c>
      <c r="BK239" s="226">
        <f>ROUND(I239*H239,2)</f>
        <v>0</v>
      </c>
      <c r="BL239" s="17" t="s">
        <v>128</v>
      </c>
      <c r="BM239" s="225" t="s">
        <v>338</v>
      </c>
    </row>
    <row r="240" s="2" customFormat="1" ht="37.8" customHeight="1">
      <c r="A240" s="38"/>
      <c r="B240" s="39"/>
      <c r="C240" s="214" t="s">
        <v>339</v>
      </c>
      <c r="D240" s="214" t="s">
        <v>123</v>
      </c>
      <c r="E240" s="215" t="s">
        <v>340</v>
      </c>
      <c r="F240" s="216" t="s">
        <v>341</v>
      </c>
      <c r="G240" s="217" t="s">
        <v>290</v>
      </c>
      <c r="H240" s="218">
        <v>16</v>
      </c>
      <c r="I240" s="219"/>
      <c r="J240" s="220">
        <f>ROUND(I240*H240,2)</f>
        <v>0</v>
      </c>
      <c r="K240" s="216" t="s">
        <v>127</v>
      </c>
      <c r="L240" s="44"/>
      <c r="M240" s="221" t="s">
        <v>1</v>
      </c>
      <c r="N240" s="222" t="s">
        <v>44</v>
      </c>
      <c r="O240" s="91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128</v>
      </c>
      <c r="AT240" s="225" t="s">
        <v>123</v>
      </c>
      <c r="AU240" s="225" t="s">
        <v>89</v>
      </c>
      <c r="AY240" s="17" t="s">
        <v>121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87</v>
      </c>
      <c r="BK240" s="226">
        <f>ROUND(I240*H240,2)</f>
        <v>0</v>
      </c>
      <c r="BL240" s="17" t="s">
        <v>128</v>
      </c>
      <c r="BM240" s="225" t="s">
        <v>342</v>
      </c>
    </row>
    <row r="241" s="2" customFormat="1" ht="16.5" customHeight="1">
      <c r="A241" s="38"/>
      <c r="B241" s="39"/>
      <c r="C241" s="264" t="s">
        <v>343</v>
      </c>
      <c r="D241" s="264" t="s">
        <v>226</v>
      </c>
      <c r="E241" s="265" t="s">
        <v>344</v>
      </c>
      <c r="F241" s="266" t="s">
        <v>345</v>
      </c>
      <c r="G241" s="267" t="s">
        <v>290</v>
      </c>
      <c r="H241" s="268">
        <v>16</v>
      </c>
      <c r="I241" s="269"/>
      <c r="J241" s="270">
        <f>ROUND(I241*H241,2)</f>
        <v>0</v>
      </c>
      <c r="K241" s="266" t="s">
        <v>127</v>
      </c>
      <c r="L241" s="271"/>
      <c r="M241" s="272" t="s">
        <v>1</v>
      </c>
      <c r="N241" s="273" t="s">
        <v>44</v>
      </c>
      <c r="O241" s="91"/>
      <c r="P241" s="223">
        <f>O241*H241</f>
        <v>0</v>
      </c>
      <c r="Q241" s="223">
        <v>0.0088000000000000005</v>
      </c>
      <c r="R241" s="223">
        <f>Q241*H241</f>
        <v>0.14080000000000001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167</v>
      </c>
      <c r="AT241" s="225" t="s">
        <v>226</v>
      </c>
      <c r="AU241" s="225" t="s">
        <v>89</v>
      </c>
      <c r="AY241" s="17" t="s">
        <v>121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87</v>
      </c>
      <c r="BK241" s="226">
        <f>ROUND(I241*H241,2)</f>
        <v>0</v>
      </c>
      <c r="BL241" s="17" t="s">
        <v>128</v>
      </c>
      <c r="BM241" s="225" t="s">
        <v>346</v>
      </c>
    </row>
    <row r="242" s="2" customFormat="1" ht="37.8" customHeight="1">
      <c r="A242" s="38"/>
      <c r="B242" s="39"/>
      <c r="C242" s="214" t="s">
        <v>347</v>
      </c>
      <c r="D242" s="214" t="s">
        <v>123</v>
      </c>
      <c r="E242" s="215" t="s">
        <v>348</v>
      </c>
      <c r="F242" s="216" t="s">
        <v>349</v>
      </c>
      <c r="G242" s="217" t="s">
        <v>290</v>
      </c>
      <c r="H242" s="218">
        <v>1</v>
      </c>
      <c r="I242" s="219"/>
      <c r="J242" s="220">
        <f>ROUND(I242*H242,2)</f>
        <v>0</v>
      </c>
      <c r="K242" s="216" t="s">
        <v>127</v>
      </c>
      <c r="L242" s="44"/>
      <c r="M242" s="221" t="s">
        <v>1</v>
      </c>
      <c r="N242" s="222" t="s">
        <v>44</v>
      </c>
      <c r="O242" s="91"/>
      <c r="P242" s="223">
        <f>O242*H242</f>
        <v>0</v>
      </c>
      <c r="Q242" s="223">
        <v>2.0000000000000002E-05</v>
      </c>
      <c r="R242" s="223">
        <f>Q242*H242</f>
        <v>2.0000000000000002E-05</v>
      </c>
      <c r="S242" s="223">
        <v>0</v>
      </c>
      <c r="T242" s="22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128</v>
      </c>
      <c r="AT242" s="225" t="s">
        <v>123</v>
      </c>
      <c r="AU242" s="225" t="s">
        <v>89</v>
      </c>
      <c r="AY242" s="17" t="s">
        <v>121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87</v>
      </c>
      <c r="BK242" s="226">
        <f>ROUND(I242*H242,2)</f>
        <v>0</v>
      </c>
      <c r="BL242" s="17" t="s">
        <v>128</v>
      </c>
      <c r="BM242" s="225" t="s">
        <v>350</v>
      </c>
    </row>
    <row r="243" s="2" customFormat="1" ht="24.15" customHeight="1">
      <c r="A243" s="38"/>
      <c r="B243" s="39"/>
      <c r="C243" s="264" t="s">
        <v>351</v>
      </c>
      <c r="D243" s="264" t="s">
        <v>226</v>
      </c>
      <c r="E243" s="265" t="s">
        <v>352</v>
      </c>
      <c r="F243" s="266" t="s">
        <v>353</v>
      </c>
      <c r="G243" s="267" t="s">
        <v>290</v>
      </c>
      <c r="H243" s="268">
        <v>1</v>
      </c>
      <c r="I243" s="269"/>
      <c r="J243" s="270">
        <f>ROUND(I243*H243,2)</f>
        <v>0</v>
      </c>
      <c r="K243" s="266" t="s">
        <v>127</v>
      </c>
      <c r="L243" s="271"/>
      <c r="M243" s="272" t="s">
        <v>1</v>
      </c>
      <c r="N243" s="273" t="s">
        <v>44</v>
      </c>
      <c r="O243" s="91"/>
      <c r="P243" s="223">
        <f>O243*H243</f>
        <v>0</v>
      </c>
      <c r="Q243" s="223">
        <v>0.0067000000000000002</v>
      </c>
      <c r="R243" s="223">
        <f>Q243*H243</f>
        <v>0.0067000000000000002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167</v>
      </c>
      <c r="AT243" s="225" t="s">
        <v>226</v>
      </c>
      <c r="AU243" s="225" t="s">
        <v>89</v>
      </c>
      <c r="AY243" s="17" t="s">
        <v>121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87</v>
      </c>
      <c r="BK243" s="226">
        <f>ROUND(I243*H243,2)</f>
        <v>0</v>
      </c>
      <c r="BL243" s="17" t="s">
        <v>128</v>
      </c>
      <c r="BM243" s="225" t="s">
        <v>354</v>
      </c>
    </row>
    <row r="244" s="2" customFormat="1" ht="33" customHeight="1">
      <c r="A244" s="38"/>
      <c r="B244" s="39"/>
      <c r="C244" s="214" t="s">
        <v>355</v>
      </c>
      <c r="D244" s="214" t="s">
        <v>123</v>
      </c>
      <c r="E244" s="215" t="s">
        <v>356</v>
      </c>
      <c r="F244" s="216" t="s">
        <v>357</v>
      </c>
      <c r="G244" s="217" t="s">
        <v>164</v>
      </c>
      <c r="H244" s="218">
        <v>3.0390000000000001</v>
      </c>
      <c r="I244" s="219"/>
      <c r="J244" s="220">
        <f>ROUND(I244*H244,2)</f>
        <v>0</v>
      </c>
      <c r="K244" s="216" t="s">
        <v>127</v>
      </c>
      <c r="L244" s="44"/>
      <c r="M244" s="221" t="s">
        <v>1</v>
      </c>
      <c r="N244" s="222" t="s">
        <v>44</v>
      </c>
      <c r="O244" s="91"/>
      <c r="P244" s="223">
        <f>O244*H244</f>
        <v>0</v>
      </c>
      <c r="Q244" s="223">
        <v>0</v>
      </c>
      <c r="R244" s="223">
        <f>Q244*H244</f>
        <v>0</v>
      </c>
      <c r="S244" s="223">
        <v>0.35999999999999999</v>
      </c>
      <c r="T244" s="224">
        <f>S244*H244</f>
        <v>1.0940399999999999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5" t="s">
        <v>128</v>
      </c>
      <c r="AT244" s="225" t="s">
        <v>123</v>
      </c>
      <c r="AU244" s="225" t="s">
        <v>89</v>
      </c>
      <c r="AY244" s="17" t="s">
        <v>121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7" t="s">
        <v>87</v>
      </c>
      <c r="BK244" s="226">
        <f>ROUND(I244*H244,2)</f>
        <v>0</v>
      </c>
      <c r="BL244" s="17" t="s">
        <v>128</v>
      </c>
      <c r="BM244" s="225" t="s">
        <v>358</v>
      </c>
    </row>
    <row r="245" s="13" customFormat="1">
      <c r="A245" s="13"/>
      <c r="B245" s="232"/>
      <c r="C245" s="233"/>
      <c r="D245" s="227" t="s">
        <v>132</v>
      </c>
      <c r="E245" s="234" t="s">
        <v>1</v>
      </c>
      <c r="F245" s="235" t="s">
        <v>359</v>
      </c>
      <c r="G245" s="233"/>
      <c r="H245" s="236">
        <v>3.0390000000000001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132</v>
      </c>
      <c r="AU245" s="242" t="s">
        <v>89</v>
      </c>
      <c r="AV245" s="13" t="s">
        <v>89</v>
      </c>
      <c r="AW245" s="13" t="s">
        <v>34</v>
      </c>
      <c r="AX245" s="13" t="s">
        <v>87</v>
      </c>
      <c r="AY245" s="242" t="s">
        <v>121</v>
      </c>
    </row>
    <row r="246" s="2" customFormat="1" ht="24.15" customHeight="1">
      <c r="A246" s="38"/>
      <c r="B246" s="39"/>
      <c r="C246" s="214" t="s">
        <v>360</v>
      </c>
      <c r="D246" s="214" t="s">
        <v>123</v>
      </c>
      <c r="E246" s="215" t="s">
        <v>361</v>
      </c>
      <c r="F246" s="216" t="s">
        <v>362</v>
      </c>
      <c r="G246" s="217" t="s">
        <v>363</v>
      </c>
      <c r="H246" s="218">
        <v>16</v>
      </c>
      <c r="I246" s="219"/>
      <c r="J246" s="220">
        <f>ROUND(I246*H246,2)</f>
        <v>0</v>
      </c>
      <c r="K246" s="216" t="s">
        <v>127</v>
      </c>
      <c r="L246" s="44"/>
      <c r="M246" s="221" t="s">
        <v>1</v>
      </c>
      <c r="N246" s="222" t="s">
        <v>44</v>
      </c>
      <c r="O246" s="91"/>
      <c r="P246" s="223">
        <f>O246*H246</f>
        <v>0</v>
      </c>
      <c r="Q246" s="223">
        <v>0.00031</v>
      </c>
      <c r="R246" s="223">
        <f>Q246*H246</f>
        <v>0.00496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128</v>
      </c>
      <c r="AT246" s="225" t="s">
        <v>123</v>
      </c>
      <c r="AU246" s="225" t="s">
        <v>89</v>
      </c>
      <c r="AY246" s="17" t="s">
        <v>121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87</v>
      </c>
      <c r="BK246" s="226">
        <f>ROUND(I246*H246,2)</f>
        <v>0</v>
      </c>
      <c r="BL246" s="17" t="s">
        <v>128</v>
      </c>
      <c r="BM246" s="225" t="s">
        <v>364</v>
      </c>
    </row>
    <row r="247" s="2" customFormat="1" ht="24.15" customHeight="1">
      <c r="A247" s="38"/>
      <c r="B247" s="39"/>
      <c r="C247" s="214" t="s">
        <v>365</v>
      </c>
      <c r="D247" s="214" t="s">
        <v>123</v>
      </c>
      <c r="E247" s="215" t="s">
        <v>366</v>
      </c>
      <c r="F247" s="216" t="s">
        <v>367</v>
      </c>
      <c r="G247" s="217" t="s">
        <v>290</v>
      </c>
      <c r="H247" s="218">
        <v>23</v>
      </c>
      <c r="I247" s="219"/>
      <c r="J247" s="220">
        <f>ROUND(I247*H247,2)</f>
        <v>0</v>
      </c>
      <c r="K247" s="216" t="s">
        <v>127</v>
      </c>
      <c r="L247" s="44"/>
      <c r="M247" s="221" t="s">
        <v>1</v>
      </c>
      <c r="N247" s="222" t="s">
        <v>44</v>
      </c>
      <c r="O247" s="91"/>
      <c r="P247" s="223">
        <f>O247*H247</f>
        <v>0</v>
      </c>
      <c r="Q247" s="223">
        <v>0.010189999999999999</v>
      </c>
      <c r="R247" s="223">
        <f>Q247*H247</f>
        <v>0.23437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128</v>
      </c>
      <c r="AT247" s="225" t="s">
        <v>123</v>
      </c>
      <c r="AU247" s="225" t="s">
        <v>89</v>
      </c>
      <c r="AY247" s="17" t="s">
        <v>121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87</v>
      </c>
      <c r="BK247" s="226">
        <f>ROUND(I247*H247,2)</f>
        <v>0</v>
      </c>
      <c r="BL247" s="17" t="s">
        <v>128</v>
      </c>
      <c r="BM247" s="225" t="s">
        <v>368</v>
      </c>
    </row>
    <row r="248" s="14" customFormat="1">
      <c r="A248" s="14"/>
      <c r="B248" s="243"/>
      <c r="C248" s="244"/>
      <c r="D248" s="227" t="s">
        <v>132</v>
      </c>
      <c r="E248" s="245" t="s">
        <v>1</v>
      </c>
      <c r="F248" s="246" t="s">
        <v>292</v>
      </c>
      <c r="G248" s="244"/>
      <c r="H248" s="245" t="s">
        <v>1</v>
      </c>
      <c r="I248" s="247"/>
      <c r="J248" s="244"/>
      <c r="K248" s="244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132</v>
      </c>
      <c r="AU248" s="252" t="s">
        <v>89</v>
      </c>
      <c r="AV248" s="14" t="s">
        <v>87</v>
      </c>
      <c r="AW248" s="14" t="s">
        <v>34</v>
      </c>
      <c r="AX248" s="14" t="s">
        <v>79</v>
      </c>
      <c r="AY248" s="252" t="s">
        <v>121</v>
      </c>
    </row>
    <row r="249" s="13" customFormat="1">
      <c r="A249" s="13"/>
      <c r="B249" s="232"/>
      <c r="C249" s="233"/>
      <c r="D249" s="227" t="s">
        <v>132</v>
      </c>
      <c r="E249" s="234" t="s">
        <v>1</v>
      </c>
      <c r="F249" s="235" t="s">
        <v>369</v>
      </c>
      <c r="G249" s="233"/>
      <c r="H249" s="236">
        <v>23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132</v>
      </c>
      <c r="AU249" s="242" t="s">
        <v>89</v>
      </c>
      <c r="AV249" s="13" t="s">
        <v>89</v>
      </c>
      <c r="AW249" s="13" t="s">
        <v>34</v>
      </c>
      <c r="AX249" s="13" t="s">
        <v>87</v>
      </c>
      <c r="AY249" s="242" t="s">
        <v>121</v>
      </c>
    </row>
    <row r="250" s="2" customFormat="1" ht="24.15" customHeight="1">
      <c r="A250" s="38"/>
      <c r="B250" s="39"/>
      <c r="C250" s="264" t="s">
        <v>370</v>
      </c>
      <c r="D250" s="264" t="s">
        <v>226</v>
      </c>
      <c r="E250" s="265" t="s">
        <v>371</v>
      </c>
      <c r="F250" s="266" t="s">
        <v>372</v>
      </c>
      <c r="G250" s="267" t="s">
        <v>290</v>
      </c>
      <c r="H250" s="268">
        <v>7</v>
      </c>
      <c r="I250" s="269"/>
      <c r="J250" s="270">
        <f>ROUND(I250*H250,2)</f>
        <v>0</v>
      </c>
      <c r="K250" s="266" t="s">
        <v>127</v>
      </c>
      <c r="L250" s="271"/>
      <c r="M250" s="272" t="s">
        <v>1</v>
      </c>
      <c r="N250" s="273" t="s">
        <v>44</v>
      </c>
      <c r="O250" s="91"/>
      <c r="P250" s="223">
        <f>O250*H250</f>
        <v>0</v>
      </c>
      <c r="Q250" s="223">
        <v>0.254</v>
      </c>
      <c r="R250" s="223">
        <f>Q250*H250</f>
        <v>1.778</v>
      </c>
      <c r="S250" s="223">
        <v>0</v>
      </c>
      <c r="T250" s="22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5" t="s">
        <v>167</v>
      </c>
      <c r="AT250" s="225" t="s">
        <v>226</v>
      </c>
      <c r="AU250" s="225" t="s">
        <v>89</v>
      </c>
      <c r="AY250" s="17" t="s">
        <v>121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87</v>
      </c>
      <c r="BK250" s="226">
        <f>ROUND(I250*H250,2)</f>
        <v>0</v>
      </c>
      <c r="BL250" s="17" t="s">
        <v>128</v>
      </c>
      <c r="BM250" s="225" t="s">
        <v>373</v>
      </c>
    </row>
    <row r="251" s="2" customFormat="1" ht="24.15" customHeight="1">
      <c r="A251" s="38"/>
      <c r="B251" s="39"/>
      <c r="C251" s="264" t="s">
        <v>374</v>
      </c>
      <c r="D251" s="264" t="s">
        <v>226</v>
      </c>
      <c r="E251" s="265" t="s">
        <v>375</v>
      </c>
      <c r="F251" s="266" t="s">
        <v>376</v>
      </c>
      <c r="G251" s="267" t="s">
        <v>290</v>
      </c>
      <c r="H251" s="268">
        <v>10</v>
      </c>
      <c r="I251" s="269"/>
      <c r="J251" s="270">
        <f>ROUND(I251*H251,2)</f>
        <v>0</v>
      </c>
      <c r="K251" s="266" t="s">
        <v>127</v>
      </c>
      <c r="L251" s="271"/>
      <c r="M251" s="272" t="s">
        <v>1</v>
      </c>
      <c r="N251" s="273" t="s">
        <v>44</v>
      </c>
      <c r="O251" s="91"/>
      <c r="P251" s="223">
        <f>O251*H251</f>
        <v>0</v>
      </c>
      <c r="Q251" s="223">
        <v>0.50600000000000001</v>
      </c>
      <c r="R251" s="223">
        <f>Q251*H251</f>
        <v>5.0600000000000005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167</v>
      </c>
      <c r="AT251" s="225" t="s">
        <v>226</v>
      </c>
      <c r="AU251" s="225" t="s">
        <v>89</v>
      </c>
      <c r="AY251" s="17" t="s">
        <v>121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87</v>
      </c>
      <c r="BK251" s="226">
        <f>ROUND(I251*H251,2)</f>
        <v>0</v>
      </c>
      <c r="BL251" s="17" t="s">
        <v>128</v>
      </c>
      <c r="BM251" s="225" t="s">
        <v>377</v>
      </c>
    </row>
    <row r="252" s="2" customFormat="1" ht="24.15" customHeight="1">
      <c r="A252" s="38"/>
      <c r="B252" s="39"/>
      <c r="C252" s="264" t="s">
        <v>378</v>
      </c>
      <c r="D252" s="264" t="s">
        <v>226</v>
      </c>
      <c r="E252" s="265" t="s">
        <v>379</v>
      </c>
      <c r="F252" s="266" t="s">
        <v>380</v>
      </c>
      <c r="G252" s="267" t="s">
        <v>290</v>
      </c>
      <c r="H252" s="268">
        <v>6</v>
      </c>
      <c r="I252" s="269"/>
      <c r="J252" s="270">
        <f>ROUND(I252*H252,2)</f>
        <v>0</v>
      </c>
      <c r="K252" s="266" t="s">
        <v>127</v>
      </c>
      <c r="L252" s="271"/>
      <c r="M252" s="272" t="s">
        <v>1</v>
      </c>
      <c r="N252" s="273" t="s">
        <v>44</v>
      </c>
      <c r="O252" s="91"/>
      <c r="P252" s="223">
        <f>O252*H252</f>
        <v>0</v>
      </c>
      <c r="Q252" s="223">
        <v>1.0129999999999999</v>
      </c>
      <c r="R252" s="223">
        <f>Q252*H252</f>
        <v>6.0779999999999994</v>
      </c>
      <c r="S252" s="223">
        <v>0</v>
      </c>
      <c r="T252" s="22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5" t="s">
        <v>167</v>
      </c>
      <c r="AT252" s="225" t="s">
        <v>226</v>
      </c>
      <c r="AU252" s="225" t="s">
        <v>89</v>
      </c>
      <c r="AY252" s="17" t="s">
        <v>121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7" t="s">
        <v>87</v>
      </c>
      <c r="BK252" s="226">
        <f>ROUND(I252*H252,2)</f>
        <v>0</v>
      </c>
      <c r="BL252" s="17" t="s">
        <v>128</v>
      </c>
      <c r="BM252" s="225" t="s">
        <v>381</v>
      </c>
    </row>
    <row r="253" s="2" customFormat="1" ht="24.15" customHeight="1">
      <c r="A253" s="38"/>
      <c r="B253" s="39"/>
      <c r="C253" s="214" t="s">
        <v>382</v>
      </c>
      <c r="D253" s="214" t="s">
        <v>123</v>
      </c>
      <c r="E253" s="215" t="s">
        <v>383</v>
      </c>
      <c r="F253" s="216" t="s">
        <v>384</v>
      </c>
      <c r="G253" s="217" t="s">
        <v>290</v>
      </c>
      <c r="H253" s="218">
        <v>17</v>
      </c>
      <c r="I253" s="219"/>
      <c r="J253" s="220">
        <f>ROUND(I253*H253,2)</f>
        <v>0</v>
      </c>
      <c r="K253" s="216" t="s">
        <v>127</v>
      </c>
      <c r="L253" s="44"/>
      <c r="M253" s="221" t="s">
        <v>1</v>
      </c>
      <c r="N253" s="222" t="s">
        <v>44</v>
      </c>
      <c r="O253" s="91"/>
      <c r="P253" s="223">
        <f>O253*H253</f>
        <v>0</v>
      </c>
      <c r="Q253" s="223">
        <v>0.01248</v>
      </c>
      <c r="R253" s="223">
        <f>Q253*H253</f>
        <v>0.21215999999999999</v>
      </c>
      <c r="S253" s="223">
        <v>0</v>
      </c>
      <c r="T253" s="22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5" t="s">
        <v>128</v>
      </c>
      <c r="AT253" s="225" t="s">
        <v>123</v>
      </c>
      <c r="AU253" s="225" t="s">
        <v>89</v>
      </c>
      <c r="AY253" s="17" t="s">
        <v>121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7" t="s">
        <v>87</v>
      </c>
      <c r="BK253" s="226">
        <f>ROUND(I253*H253,2)</f>
        <v>0</v>
      </c>
      <c r="BL253" s="17" t="s">
        <v>128</v>
      </c>
      <c r="BM253" s="225" t="s">
        <v>385</v>
      </c>
    </row>
    <row r="254" s="14" customFormat="1">
      <c r="A254" s="14"/>
      <c r="B254" s="243"/>
      <c r="C254" s="244"/>
      <c r="D254" s="227" t="s">
        <v>132</v>
      </c>
      <c r="E254" s="245" t="s">
        <v>1</v>
      </c>
      <c r="F254" s="246" t="s">
        <v>292</v>
      </c>
      <c r="G254" s="244"/>
      <c r="H254" s="245" t="s">
        <v>1</v>
      </c>
      <c r="I254" s="247"/>
      <c r="J254" s="244"/>
      <c r="K254" s="244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132</v>
      </c>
      <c r="AU254" s="252" t="s">
        <v>89</v>
      </c>
      <c r="AV254" s="14" t="s">
        <v>87</v>
      </c>
      <c r="AW254" s="14" t="s">
        <v>34</v>
      </c>
      <c r="AX254" s="14" t="s">
        <v>79</v>
      </c>
      <c r="AY254" s="252" t="s">
        <v>121</v>
      </c>
    </row>
    <row r="255" s="13" customFormat="1">
      <c r="A255" s="13"/>
      <c r="B255" s="232"/>
      <c r="C255" s="233"/>
      <c r="D255" s="227" t="s">
        <v>132</v>
      </c>
      <c r="E255" s="234" t="s">
        <v>1</v>
      </c>
      <c r="F255" s="235" t="s">
        <v>219</v>
      </c>
      <c r="G255" s="233"/>
      <c r="H255" s="236">
        <v>17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132</v>
      </c>
      <c r="AU255" s="242" t="s">
        <v>89</v>
      </c>
      <c r="AV255" s="13" t="s">
        <v>89</v>
      </c>
      <c r="AW255" s="13" t="s">
        <v>34</v>
      </c>
      <c r="AX255" s="13" t="s">
        <v>87</v>
      </c>
      <c r="AY255" s="242" t="s">
        <v>121</v>
      </c>
    </row>
    <row r="256" s="2" customFormat="1" ht="24.15" customHeight="1">
      <c r="A256" s="38"/>
      <c r="B256" s="39"/>
      <c r="C256" s="264" t="s">
        <v>386</v>
      </c>
      <c r="D256" s="264" t="s">
        <v>226</v>
      </c>
      <c r="E256" s="265" t="s">
        <v>387</v>
      </c>
      <c r="F256" s="266" t="s">
        <v>388</v>
      </c>
      <c r="G256" s="267" t="s">
        <v>290</v>
      </c>
      <c r="H256" s="268">
        <v>17</v>
      </c>
      <c r="I256" s="269"/>
      <c r="J256" s="270">
        <f>ROUND(I256*H256,2)</f>
        <v>0</v>
      </c>
      <c r="K256" s="266" t="s">
        <v>127</v>
      </c>
      <c r="L256" s="271"/>
      <c r="M256" s="272" t="s">
        <v>1</v>
      </c>
      <c r="N256" s="273" t="s">
        <v>44</v>
      </c>
      <c r="O256" s="91"/>
      <c r="P256" s="223">
        <f>O256*H256</f>
        <v>0</v>
      </c>
      <c r="Q256" s="223">
        <v>0.58499999999999996</v>
      </c>
      <c r="R256" s="223">
        <f>Q256*H256</f>
        <v>9.9450000000000003</v>
      </c>
      <c r="S256" s="223">
        <v>0</v>
      </c>
      <c r="T256" s="22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5" t="s">
        <v>167</v>
      </c>
      <c r="AT256" s="225" t="s">
        <v>226</v>
      </c>
      <c r="AU256" s="225" t="s">
        <v>89</v>
      </c>
      <c r="AY256" s="17" t="s">
        <v>121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87</v>
      </c>
      <c r="BK256" s="226">
        <f>ROUND(I256*H256,2)</f>
        <v>0</v>
      </c>
      <c r="BL256" s="17" t="s">
        <v>128</v>
      </c>
      <c r="BM256" s="225" t="s">
        <v>389</v>
      </c>
    </row>
    <row r="257" s="2" customFormat="1" ht="24.15" customHeight="1">
      <c r="A257" s="38"/>
      <c r="B257" s="39"/>
      <c r="C257" s="214" t="s">
        <v>390</v>
      </c>
      <c r="D257" s="214" t="s">
        <v>123</v>
      </c>
      <c r="E257" s="215" t="s">
        <v>391</v>
      </c>
      <c r="F257" s="216" t="s">
        <v>392</v>
      </c>
      <c r="G257" s="217" t="s">
        <v>290</v>
      </c>
      <c r="H257" s="218">
        <v>17</v>
      </c>
      <c r="I257" s="219"/>
      <c r="J257" s="220">
        <f>ROUND(I257*H257,2)</f>
        <v>0</v>
      </c>
      <c r="K257" s="216" t="s">
        <v>127</v>
      </c>
      <c r="L257" s="44"/>
      <c r="M257" s="221" t="s">
        <v>1</v>
      </c>
      <c r="N257" s="222" t="s">
        <v>44</v>
      </c>
      <c r="O257" s="91"/>
      <c r="P257" s="223">
        <f>O257*H257</f>
        <v>0</v>
      </c>
      <c r="Q257" s="223">
        <v>0.028539999999999999</v>
      </c>
      <c r="R257" s="223">
        <f>Q257*H257</f>
        <v>0.48518</v>
      </c>
      <c r="S257" s="223">
        <v>0</v>
      </c>
      <c r="T257" s="22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5" t="s">
        <v>128</v>
      </c>
      <c r="AT257" s="225" t="s">
        <v>123</v>
      </c>
      <c r="AU257" s="225" t="s">
        <v>89</v>
      </c>
      <c r="AY257" s="17" t="s">
        <v>121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7" t="s">
        <v>87</v>
      </c>
      <c r="BK257" s="226">
        <f>ROUND(I257*H257,2)</f>
        <v>0</v>
      </c>
      <c r="BL257" s="17" t="s">
        <v>128</v>
      </c>
      <c r="BM257" s="225" t="s">
        <v>393</v>
      </c>
    </row>
    <row r="258" s="14" customFormat="1">
      <c r="A258" s="14"/>
      <c r="B258" s="243"/>
      <c r="C258" s="244"/>
      <c r="D258" s="227" t="s">
        <v>132</v>
      </c>
      <c r="E258" s="245" t="s">
        <v>1</v>
      </c>
      <c r="F258" s="246" t="s">
        <v>292</v>
      </c>
      <c r="G258" s="244"/>
      <c r="H258" s="245" t="s">
        <v>1</v>
      </c>
      <c r="I258" s="247"/>
      <c r="J258" s="244"/>
      <c r="K258" s="244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132</v>
      </c>
      <c r="AU258" s="252" t="s">
        <v>89</v>
      </c>
      <c r="AV258" s="14" t="s">
        <v>87</v>
      </c>
      <c r="AW258" s="14" t="s">
        <v>34</v>
      </c>
      <c r="AX258" s="14" t="s">
        <v>79</v>
      </c>
      <c r="AY258" s="252" t="s">
        <v>121</v>
      </c>
    </row>
    <row r="259" s="13" customFormat="1">
      <c r="A259" s="13"/>
      <c r="B259" s="232"/>
      <c r="C259" s="233"/>
      <c r="D259" s="227" t="s">
        <v>132</v>
      </c>
      <c r="E259" s="234" t="s">
        <v>1</v>
      </c>
      <c r="F259" s="235" t="s">
        <v>394</v>
      </c>
      <c r="G259" s="233"/>
      <c r="H259" s="236">
        <v>17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132</v>
      </c>
      <c r="AU259" s="242" t="s">
        <v>89</v>
      </c>
      <c r="AV259" s="13" t="s">
        <v>89</v>
      </c>
      <c r="AW259" s="13" t="s">
        <v>34</v>
      </c>
      <c r="AX259" s="13" t="s">
        <v>87</v>
      </c>
      <c r="AY259" s="242" t="s">
        <v>121</v>
      </c>
    </row>
    <row r="260" s="2" customFormat="1" ht="21.75" customHeight="1">
      <c r="A260" s="38"/>
      <c r="B260" s="39"/>
      <c r="C260" s="264" t="s">
        <v>395</v>
      </c>
      <c r="D260" s="264" t="s">
        <v>226</v>
      </c>
      <c r="E260" s="265" t="s">
        <v>396</v>
      </c>
      <c r="F260" s="266" t="s">
        <v>397</v>
      </c>
      <c r="G260" s="267" t="s">
        <v>290</v>
      </c>
      <c r="H260" s="268">
        <v>14</v>
      </c>
      <c r="I260" s="269"/>
      <c r="J260" s="270">
        <f>ROUND(I260*H260,2)</f>
        <v>0</v>
      </c>
      <c r="K260" s="266" t="s">
        <v>127</v>
      </c>
      <c r="L260" s="271"/>
      <c r="M260" s="272" t="s">
        <v>1</v>
      </c>
      <c r="N260" s="273" t="s">
        <v>44</v>
      </c>
      <c r="O260" s="91"/>
      <c r="P260" s="223">
        <f>O260*H260</f>
        <v>0</v>
      </c>
      <c r="Q260" s="223">
        <v>1.6000000000000001</v>
      </c>
      <c r="R260" s="223">
        <f>Q260*H260</f>
        <v>22.400000000000002</v>
      </c>
      <c r="S260" s="223">
        <v>0</v>
      </c>
      <c r="T260" s="22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167</v>
      </c>
      <c r="AT260" s="225" t="s">
        <v>226</v>
      </c>
      <c r="AU260" s="225" t="s">
        <v>89</v>
      </c>
      <c r="AY260" s="17" t="s">
        <v>121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87</v>
      </c>
      <c r="BK260" s="226">
        <f>ROUND(I260*H260,2)</f>
        <v>0</v>
      </c>
      <c r="BL260" s="17" t="s">
        <v>128</v>
      </c>
      <c r="BM260" s="225" t="s">
        <v>398</v>
      </c>
    </row>
    <row r="261" s="2" customFormat="1" ht="21.75" customHeight="1">
      <c r="A261" s="38"/>
      <c r="B261" s="39"/>
      <c r="C261" s="264" t="s">
        <v>399</v>
      </c>
      <c r="D261" s="264" t="s">
        <v>226</v>
      </c>
      <c r="E261" s="265" t="s">
        <v>400</v>
      </c>
      <c r="F261" s="266" t="s">
        <v>401</v>
      </c>
      <c r="G261" s="267" t="s">
        <v>290</v>
      </c>
      <c r="H261" s="268">
        <v>1</v>
      </c>
      <c r="I261" s="269"/>
      <c r="J261" s="270">
        <f>ROUND(I261*H261,2)</f>
        <v>0</v>
      </c>
      <c r="K261" s="266" t="s">
        <v>127</v>
      </c>
      <c r="L261" s="271"/>
      <c r="M261" s="272" t="s">
        <v>1</v>
      </c>
      <c r="N261" s="273" t="s">
        <v>44</v>
      </c>
      <c r="O261" s="91"/>
      <c r="P261" s="223">
        <f>O261*H261</f>
        <v>0</v>
      </c>
      <c r="Q261" s="223">
        <v>1.8700000000000001</v>
      </c>
      <c r="R261" s="223">
        <f>Q261*H261</f>
        <v>1.8700000000000001</v>
      </c>
      <c r="S261" s="223">
        <v>0</v>
      </c>
      <c r="T261" s="22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5" t="s">
        <v>167</v>
      </c>
      <c r="AT261" s="225" t="s">
        <v>226</v>
      </c>
      <c r="AU261" s="225" t="s">
        <v>89</v>
      </c>
      <c r="AY261" s="17" t="s">
        <v>121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7" t="s">
        <v>87</v>
      </c>
      <c r="BK261" s="226">
        <f>ROUND(I261*H261,2)</f>
        <v>0</v>
      </c>
      <c r="BL261" s="17" t="s">
        <v>128</v>
      </c>
      <c r="BM261" s="225" t="s">
        <v>402</v>
      </c>
    </row>
    <row r="262" s="2" customFormat="1" ht="21.75" customHeight="1">
      <c r="A262" s="38"/>
      <c r="B262" s="39"/>
      <c r="C262" s="264" t="s">
        <v>403</v>
      </c>
      <c r="D262" s="264" t="s">
        <v>226</v>
      </c>
      <c r="E262" s="265" t="s">
        <v>404</v>
      </c>
      <c r="F262" s="266" t="s">
        <v>405</v>
      </c>
      <c r="G262" s="267" t="s">
        <v>290</v>
      </c>
      <c r="H262" s="268">
        <v>2</v>
      </c>
      <c r="I262" s="269"/>
      <c r="J262" s="270">
        <f>ROUND(I262*H262,2)</f>
        <v>0</v>
      </c>
      <c r="K262" s="266" t="s">
        <v>127</v>
      </c>
      <c r="L262" s="271"/>
      <c r="M262" s="272" t="s">
        <v>1</v>
      </c>
      <c r="N262" s="273" t="s">
        <v>44</v>
      </c>
      <c r="O262" s="91"/>
      <c r="P262" s="223">
        <f>O262*H262</f>
        <v>0</v>
      </c>
      <c r="Q262" s="223">
        <v>2.1000000000000001</v>
      </c>
      <c r="R262" s="223">
        <f>Q262*H262</f>
        <v>4.2000000000000002</v>
      </c>
      <c r="S262" s="223">
        <v>0</v>
      </c>
      <c r="T262" s="22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5" t="s">
        <v>167</v>
      </c>
      <c r="AT262" s="225" t="s">
        <v>226</v>
      </c>
      <c r="AU262" s="225" t="s">
        <v>89</v>
      </c>
      <c r="AY262" s="17" t="s">
        <v>121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7" t="s">
        <v>87</v>
      </c>
      <c r="BK262" s="226">
        <f>ROUND(I262*H262,2)</f>
        <v>0</v>
      </c>
      <c r="BL262" s="17" t="s">
        <v>128</v>
      </c>
      <c r="BM262" s="225" t="s">
        <v>406</v>
      </c>
    </row>
    <row r="263" s="2" customFormat="1" ht="24.15" customHeight="1">
      <c r="A263" s="38"/>
      <c r="B263" s="39"/>
      <c r="C263" s="264" t="s">
        <v>407</v>
      </c>
      <c r="D263" s="264" t="s">
        <v>226</v>
      </c>
      <c r="E263" s="265" t="s">
        <v>408</v>
      </c>
      <c r="F263" s="266" t="s">
        <v>409</v>
      </c>
      <c r="G263" s="267" t="s">
        <v>290</v>
      </c>
      <c r="H263" s="268">
        <v>40</v>
      </c>
      <c r="I263" s="269"/>
      <c r="J263" s="270">
        <f>ROUND(I263*H263,2)</f>
        <v>0</v>
      </c>
      <c r="K263" s="266" t="s">
        <v>127</v>
      </c>
      <c r="L263" s="271"/>
      <c r="M263" s="272" t="s">
        <v>1</v>
      </c>
      <c r="N263" s="273" t="s">
        <v>44</v>
      </c>
      <c r="O263" s="91"/>
      <c r="P263" s="223">
        <f>O263*H263</f>
        <v>0</v>
      </c>
      <c r="Q263" s="223">
        <v>0.002</v>
      </c>
      <c r="R263" s="223">
        <f>Q263*H263</f>
        <v>0.080000000000000002</v>
      </c>
      <c r="S263" s="223">
        <v>0</v>
      </c>
      <c r="T263" s="22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5" t="s">
        <v>167</v>
      </c>
      <c r="AT263" s="225" t="s">
        <v>226</v>
      </c>
      <c r="AU263" s="225" t="s">
        <v>89</v>
      </c>
      <c r="AY263" s="17" t="s">
        <v>121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7" t="s">
        <v>87</v>
      </c>
      <c r="BK263" s="226">
        <f>ROUND(I263*H263,2)</f>
        <v>0</v>
      </c>
      <c r="BL263" s="17" t="s">
        <v>128</v>
      </c>
      <c r="BM263" s="225" t="s">
        <v>410</v>
      </c>
    </row>
    <row r="264" s="2" customFormat="1" ht="24.15" customHeight="1">
      <c r="A264" s="38"/>
      <c r="B264" s="39"/>
      <c r="C264" s="214" t="s">
        <v>411</v>
      </c>
      <c r="D264" s="214" t="s">
        <v>123</v>
      </c>
      <c r="E264" s="215" t="s">
        <v>412</v>
      </c>
      <c r="F264" s="216" t="s">
        <v>413</v>
      </c>
      <c r="G264" s="217" t="s">
        <v>290</v>
      </c>
      <c r="H264" s="218">
        <v>1</v>
      </c>
      <c r="I264" s="219"/>
      <c r="J264" s="220">
        <f>ROUND(I264*H264,2)</f>
        <v>0</v>
      </c>
      <c r="K264" s="216" t="s">
        <v>127</v>
      </c>
      <c r="L264" s="44"/>
      <c r="M264" s="221" t="s">
        <v>1</v>
      </c>
      <c r="N264" s="222" t="s">
        <v>44</v>
      </c>
      <c r="O264" s="91"/>
      <c r="P264" s="223">
        <f>O264*H264</f>
        <v>0</v>
      </c>
      <c r="Q264" s="223">
        <v>0</v>
      </c>
      <c r="R264" s="223">
        <f>Q264*H264</f>
        <v>0</v>
      </c>
      <c r="S264" s="223">
        <v>0.10000000000000001</v>
      </c>
      <c r="T264" s="224">
        <f>S264*H264</f>
        <v>0.10000000000000001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5" t="s">
        <v>128</v>
      </c>
      <c r="AT264" s="225" t="s">
        <v>123</v>
      </c>
      <c r="AU264" s="225" t="s">
        <v>89</v>
      </c>
      <c r="AY264" s="17" t="s">
        <v>121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7" t="s">
        <v>87</v>
      </c>
      <c r="BK264" s="226">
        <f>ROUND(I264*H264,2)</f>
        <v>0</v>
      </c>
      <c r="BL264" s="17" t="s">
        <v>128</v>
      </c>
      <c r="BM264" s="225" t="s">
        <v>414</v>
      </c>
    </row>
    <row r="265" s="2" customFormat="1" ht="16.5" customHeight="1">
      <c r="A265" s="38"/>
      <c r="B265" s="39"/>
      <c r="C265" s="214" t="s">
        <v>415</v>
      </c>
      <c r="D265" s="214" t="s">
        <v>123</v>
      </c>
      <c r="E265" s="215" t="s">
        <v>416</v>
      </c>
      <c r="F265" s="216" t="s">
        <v>417</v>
      </c>
      <c r="G265" s="217" t="s">
        <v>418</v>
      </c>
      <c r="H265" s="218">
        <v>17</v>
      </c>
      <c r="I265" s="219"/>
      <c r="J265" s="220">
        <f>ROUND(I265*H265,2)</f>
        <v>0</v>
      </c>
      <c r="K265" s="216" t="s">
        <v>1</v>
      </c>
      <c r="L265" s="44"/>
      <c r="M265" s="221" t="s">
        <v>1</v>
      </c>
      <c r="N265" s="222" t="s">
        <v>44</v>
      </c>
      <c r="O265" s="91"/>
      <c r="P265" s="223">
        <f>O265*H265</f>
        <v>0</v>
      </c>
      <c r="Q265" s="223">
        <v>0.21734000000000001</v>
      </c>
      <c r="R265" s="223">
        <f>Q265*H265</f>
        <v>3.6947800000000002</v>
      </c>
      <c r="S265" s="223">
        <v>0</v>
      </c>
      <c r="T265" s="22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5" t="s">
        <v>128</v>
      </c>
      <c r="AT265" s="225" t="s">
        <v>123</v>
      </c>
      <c r="AU265" s="225" t="s">
        <v>89</v>
      </c>
      <c r="AY265" s="17" t="s">
        <v>121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7" t="s">
        <v>87</v>
      </c>
      <c r="BK265" s="226">
        <f>ROUND(I265*H265,2)</f>
        <v>0</v>
      </c>
      <c r="BL265" s="17" t="s">
        <v>128</v>
      </c>
      <c r="BM265" s="225" t="s">
        <v>419</v>
      </c>
    </row>
    <row r="266" s="14" customFormat="1">
      <c r="A266" s="14"/>
      <c r="B266" s="243"/>
      <c r="C266" s="244"/>
      <c r="D266" s="227" t="s">
        <v>132</v>
      </c>
      <c r="E266" s="245" t="s">
        <v>1</v>
      </c>
      <c r="F266" s="246" t="s">
        <v>420</v>
      </c>
      <c r="G266" s="244"/>
      <c r="H266" s="245" t="s">
        <v>1</v>
      </c>
      <c r="I266" s="247"/>
      <c r="J266" s="244"/>
      <c r="K266" s="244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132</v>
      </c>
      <c r="AU266" s="252" t="s">
        <v>89</v>
      </c>
      <c r="AV266" s="14" t="s">
        <v>87</v>
      </c>
      <c r="AW266" s="14" t="s">
        <v>34</v>
      </c>
      <c r="AX266" s="14" t="s">
        <v>79</v>
      </c>
      <c r="AY266" s="252" t="s">
        <v>121</v>
      </c>
    </row>
    <row r="267" s="14" customFormat="1">
      <c r="A267" s="14"/>
      <c r="B267" s="243"/>
      <c r="C267" s="244"/>
      <c r="D267" s="227" t="s">
        <v>132</v>
      </c>
      <c r="E267" s="245" t="s">
        <v>1</v>
      </c>
      <c r="F267" s="246" t="s">
        <v>421</v>
      </c>
      <c r="G267" s="244"/>
      <c r="H267" s="245" t="s">
        <v>1</v>
      </c>
      <c r="I267" s="247"/>
      <c r="J267" s="244"/>
      <c r="K267" s="244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132</v>
      </c>
      <c r="AU267" s="252" t="s">
        <v>89</v>
      </c>
      <c r="AV267" s="14" t="s">
        <v>87</v>
      </c>
      <c r="AW267" s="14" t="s">
        <v>34</v>
      </c>
      <c r="AX267" s="14" t="s">
        <v>79</v>
      </c>
      <c r="AY267" s="252" t="s">
        <v>121</v>
      </c>
    </row>
    <row r="268" s="14" customFormat="1">
      <c r="A268" s="14"/>
      <c r="B268" s="243"/>
      <c r="C268" s="244"/>
      <c r="D268" s="227" t="s">
        <v>132</v>
      </c>
      <c r="E268" s="245" t="s">
        <v>1</v>
      </c>
      <c r="F268" s="246" t="s">
        <v>422</v>
      </c>
      <c r="G268" s="244"/>
      <c r="H268" s="245" t="s">
        <v>1</v>
      </c>
      <c r="I268" s="247"/>
      <c r="J268" s="244"/>
      <c r="K268" s="244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132</v>
      </c>
      <c r="AU268" s="252" t="s">
        <v>89</v>
      </c>
      <c r="AV268" s="14" t="s">
        <v>87</v>
      </c>
      <c r="AW268" s="14" t="s">
        <v>34</v>
      </c>
      <c r="AX268" s="14" t="s">
        <v>79</v>
      </c>
      <c r="AY268" s="252" t="s">
        <v>121</v>
      </c>
    </row>
    <row r="269" s="14" customFormat="1">
      <c r="A269" s="14"/>
      <c r="B269" s="243"/>
      <c r="C269" s="244"/>
      <c r="D269" s="227" t="s">
        <v>132</v>
      </c>
      <c r="E269" s="245" t="s">
        <v>1</v>
      </c>
      <c r="F269" s="246" t="s">
        <v>423</v>
      </c>
      <c r="G269" s="244"/>
      <c r="H269" s="245" t="s">
        <v>1</v>
      </c>
      <c r="I269" s="247"/>
      <c r="J269" s="244"/>
      <c r="K269" s="244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132</v>
      </c>
      <c r="AU269" s="252" t="s">
        <v>89</v>
      </c>
      <c r="AV269" s="14" t="s">
        <v>87</v>
      </c>
      <c r="AW269" s="14" t="s">
        <v>34</v>
      </c>
      <c r="AX269" s="14" t="s">
        <v>79</v>
      </c>
      <c r="AY269" s="252" t="s">
        <v>121</v>
      </c>
    </row>
    <row r="270" s="14" customFormat="1">
      <c r="A270" s="14"/>
      <c r="B270" s="243"/>
      <c r="C270" s="244"/>
      <c r="D270" s="227" t="s">
        <v>132</v>
      </c>
      <c r="E270" s="245" t="s">
        <v>1</v>
      </c>
      <c r="F270" s="246" t="s">
        <v>424</v>
      </c>
      <c r="G270" s="244"/>
      <c r="H270" s="245" t="s">
        <v>1</v>
      </c>
      <c r="I270" s="247"/>
      <c r="J270" s="244"/>
      <c r="K270" s="244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132</v>
      </c>
      <c r="AU270" s="252" t="s">
        <v>89</v>
      </c>
      <c r="AV270" s="14" t="s">
        <v>87</v>
      </c>
      <c r="AW270" s="14" t="s">
        <v>34</v>
      </c>
      <c r="AX270" s="14" t="s">
        <v>79</v>
      </c>
      <c r="AY270" s="252" t="s">
        <v>121</v>
      </c>
    </row>
    <row r="271" s="14" customFormat="1">
      <c r="A271" s="14"/>
      <c r="B271" s="243"/>
      <c r="C271" s="244"/>
      <c r="D271" s="227" t="s">
        <v>132</v>
      </c>
      <c r="E271" s="245" t="s">
        <v>1</v>
      </c>
      <c r="F271" s="246" t="s">
        <v>425</v>
      </c>
      <c r="G271" s="244"/>
      <c r="H271" s="245" t="s">
        <v>1</v>
      </c>
      <c r="I271" s="247"/>
      <c r="J271" s="244"/>
      <c r="K271" s="244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132</v>
      </c>
      <c r="AU271" s="252" t="s">
        <v>89</v>
      </c>
      <c r="AV271" s="14" t="s">
        <v>87</v>
      </c>
      <c r="AW271" s="14" t="s">
        <v>34</v>
      </c>
      <c r="AX271" s="14" t="s">
        <v>79</v>
      </c>
      <c r="AY271" s="252" t="s">
        <v>121</v>
      </c>
    </row>
    <row r="272" s="13" customFormat="1">
      <c r="A272" s="13"/>
      <c r="B272" s="232"/>
      <c r="C272" s="233"/>
      <c r="D272" s="227" t="s">
        <v>132</v>
      </c>
      <c r="E272" s="234" t="s">
        <v>1</v>
      </c>
      <c r="F272" s="235" t="s">
        <v>219</v>
      </c>
      <c r="G272" s="233"/>
      <c r="H272" s="236">
        <v>17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132</v>
      </c>
      <c r="AU272" s="242" t="s">
        <v>89</v>
      </c>
      <c r="AV272" s="13" t="s">
        <v>89</v>
      </c>
      <c r="AW272" s="13" t="s">
        <v>34</v>
      </c>
      <c r="AX272" s="13" t="s">
        <v>87</v>
      </c>
      <c r="AY272" s="242" t="s">
        <v>121</v>
      </c>
    </row>
    <row r="273" s="2" customFormat="1" ht="37.8" customHeight="1">
      <c r="A273" s="38"/>
      <c r="B273" s="39"/>
      <c r="C273" s="214" t="s">
        <v>426</v>
      </c>
      <c r="D273" s="214" t="s">
        <v>123</v>
      </c>
      <c r="E273" s="215" t="s">
        <v>427</v>
      </c>
      <c r="F273" s="216" t="s">
        <v>428</v>
      </c>
      <c r="G273" s="217" t="s">
        <v>290</v>
      </c>
      <c r="H273" s="218">
        <v>17</v>
      </c>
      <c r="I273" s="219"/>
      <c r="J273" s="220">
        <f>ROUND(I273*H273,2)</f>
        <v>0</v>
      </c>
      <c r="K273" s="216" t="s">
        <v>1</v>
      </c>
      <c r="L273" s="44"/>
      <c r="M273" s="221" t="s">
        <v>1</v>
      </c>
      <c r="N273" s="222" t="s">
        <v>44</v>
      </c>
      <c r="O273" s="91"/>
      <c r="P273" s="223">
        <f>O273*H273</f>
        <v>0</v>
      </c>
      <c r="Q273" s="223">
        <v>0.0070200000000000002</v>
      </c>
      <c r="R273" s="223">
        <f>Q273*H273</f>
        <v>0.11934</v>
      </c>
      <c r="S273" s="223">
        <v>0</v>
      </c>
      <c r="T273" s="22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5" t="s">
        <v>128</v>
      </c>
      <c r="AT273" s="225" t="s">
        <v>123</v>
      </c>
      <c r="AU273" s="225" t="s">
        <v>89</v>
      </c>
      <c r="AY273" s="17" t="s">
        <v>121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7" t="s">
        <v>87</v>
      </c>
      <c r="BK273" s="226">
        <f>ROUND(I273*H273,2)</f>
        <v>0</v>
      </c>
      <c r="BL273" s="17" t="s">
        <v>128</v>
      </c>
      <c r="BM273" s="225" t="s">
        <v>429</v>
      </c>
    </row>
    <row r="274" s="14" customFormat="1">
      <c r="A274" s="14"/>
      <c r="B274" s="243"/>
      <c r="C274" s="244"/>
      <c r="D274" s="227" t="s">
        <v>132</v>
      </c>
      <c r="E274" s="245" t="s">
        <v>1</v>
      </c>
      <c r="F274" s="246" t="s">
        <v>292</v>
      </c>
      <c r="G274" s="244"/>
      <c r="H274" s="245" t="s">
        <v>1</v>
      </c>
      <c r="I274" s="247"/>
      <c r="J274" s="244"/>
      <c r="K274" s="244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132</v>
      </c>
      <c r="AU274" s="252" t="s">
        <v>89</v>
      </c>
      <c r="AV274" s="14" t="s">
        <v>87</v>
      </c>
      <c r="AW274" s="14" t="s">
        <v>34</v>
      </c>
      <c r="AX274" s="14" t="s">
        <v>79</v>
      </c>
      <c r="AY274" s="252" t="s">
        <v>121</v>
      </c>
    </row>
    <row r="275" s="13" customFormat="1">
      <c r="A275" s="13"/>
      <c r="B275" s="232"/>
      <c r="C275" s="233"/>
      <c r="D275" s="227" t="s">
        <v>132</v>
      </c>
      <c r="E275" s="234" t="s">
        <v>1</v>
      </c>
      <c r="F275" s="235" t="s">
        <v>430</v>
      </c>
      <c r="G275" s="233"/>
      <c r="H275" s="236">
        <v>17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132</v>
      </c>
      <c r="AU275" s="242" t="s">
        <v>89</v>
      </c>
      <c r="AV275" s="13" t="s">
        <v>89</v>
      </c>
      <c r="AW275" s="13" t="s">
        <v>34</v>
      </c>
      <c r="AX275" s="13" t="s">
        <v>87</v>
      </c>
      <c r="AY275" s="242" t="s">
        <v>121</v>
      </c>
    </row>
    <row r="276" s="2" customFormat="1" ht="24.15" customHeight="1">
      <c r="A276" s="38"/>
      <c r="B276" s="39"/>
      <c r="C276" s="264" t="s">
        <v>431</v>
      </c>
      <c r="D276" s="264" t="s">
        <v>226</v>
      </c>
      <c r="E276" s="265" t="s">
        <v>432</v>
      </c>
      <c r="F276" s="266" t="s">
        <v>433</v>
      </c>
      <c r="G276" s="267" t="s">
        <v>290</v>
      </c>
      <c r="H276" s="268">
        <v>1</v>
      </c>
      <c r="I276" s="269"/>
      <c r="J276" s="270">
        <f>ROUND(I276*H276,2)</f>
        <v>0</v>
      </c>
      <c r="K276" s="266" t="s">
        <v>1</v>
      </c>
      <c r="L276" s="271"/>
      <c r="M276" s="272" t="s">
        <v>1</v>
      </c>
      <c r="N276" s="273" t="s">
        <v>44</v>
      </c>
      <c r="O276" s="91"/>
      <c r="P276" s="223">
        <f>O276*H276</f>
        <v>0</v>
      </c>
      <c r="Q276" s="223">
        <v>0.079000000000000001</v>
      </c>
      <c r="R276" s="223">
        <f>Q276*H276</f>
        <v>0.079000000000000001</v>
      </c>
      <c r="S276" s="223">
        <v>0</v>
      </c>
      <c r="T276" s="22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5" t="s">
        <v>167</v>
      </c>
      <c r="AT276" s="225" t="s">
        <v>226</v>
      </c>
      <c r="AU276" s="225" t="s">
        <v>89</v>
      </c>
      <c r="AY276" s="17" t="s">
        <v>121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7" t="s">
        <v>87</v>
      </c>
      <c r="BK276" s="226">
        <f>ROUND(I276*H276,2)</f>
        <v>0</v>
      </c>
      <c r="BL276" s="17" t="s">
        <v>128</v>
      </c>
      <c r="BM276" s="225" t="s">
        <v>434</v>
      </c>
    </row>
    <row r="277" s="2" customFormat="1" ht="24.15" customHeight="1">
      <c r="A277" s="38"/>
      <c r="B277" s="39"/>
      <c r="C277" s="264" t="s">
        <v>435</v>
      </c>
      <c r="D277" s="264" t="s">
        <v>226</v>
      </c>
      <c r="E277" s="265" t="s">
        <v>436</v>
      </c>
      <c r="F277" s="266" t="s">
        <v>437</v>
      </c>
      <c r="G277" s="267" t="s">
        <v>290</v>
      </c>
      <c r="H277" s="268">
        <v>16</v>
      </c>
      <c r="I277" s="269"/>
      <c r="J277" s="270">
        <f>ROUND(I277*H277,2)</f>
        <v>0</v>
      </c>
      <c r="K277" s="266" t="s">
        <v>1</v>
      </c>
      <c r="L277" s="271"/>
      <c r="M277" s="272" t="s">
        <v>1</v>
      </c>
      <c r="N277" s="273" t="s">
        <v>44</v>
      </c>
      <c r="O277" s="91"/>
      <c r="P277" s="223">
        <f>O277*H277</f>
        <v>0</v>
      </c>
      <c r="Q277" s="223">
        <v>0.081000000000000003</v>
      </c>
      <c r="R277" s="223">
        <f>Q277*H277</f>
        <v>1.296</v>
      </c>
      <c r="S277" s="223">
        <v>0</v>
      </c>
      <c r="T277" s="22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5" t="s">
        <v>167</v>
      </c>
      <c r="AT277" s="225" t="s">
        <v>226</v>
      </c>
      <c r="AU277" s="225" t="s">
        <v>89</v>
      </c>
      <c r="AY277" s="17" t="s">
        <v>121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7" t="s">
        <v>87</v>
      </c>
      <c r="BK277" s="226">
        <f>ROUND(I277*H277,2)</f>
        <v>0</v>
      </c>
      <c r="BL277" s="17" t="s">
        <v>128</v>
      </c>
      <c r="BM277" s="225" t="s">
        <v>438</v>
      </c>
    </row>
    <row r="278" s="2" customFormat="1" ht="16.5" customHeight="1">
      <c r="A278" s="38"/>
      <c r="B278" s="39"/>
      <c r="C278" s="264" t="s">
        <v>439</v>
      </c>
      <c r="D278" s="264" t="s">
        <v>226</v>
      </c>
      <c r="E278" s="265" t="s">
        <v>440</v>
      </c>
      <c r="F278" s="266" t="s">
        <v>441</v>
      </c>
      <c r="G278" s="267" t="s">
        <v>290</v>
      </c>
      <c r="H278" s="268">
        <v>17</v>
      </c>
      <c r="I278" s="269"/>
      <c r="J278" s="270">
        <f>ROUND(I278*H278,2)</f>
        <v>0</v>
      </c>
      <c r="K278" s="266" t="s">
        <v>1</v>
      </c>
      <c r="L278" s="271"/>
      <c r="M278" s="272" t="s">
        <v>1</v>
      </c>
      <c r="N278" s="273" t="s">
        <v>44</v>
      </c>
      <c r="O278" s="91"/>
      <c r="P278" s="223">
        <f>O278*H278</f>
        <v>0</v>
      </c>
      <c r="Q278" s="223">
        <v>0.01</v>
      </c>
      <c r="R278" s="223">
        <f>Q278*H278</f>
        <v>0.17000000000000001</v>
      </c>
      <c r="S278" s="223">
        <v>0</v>
      </c>
      <c r="T278" s="22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5" t="s">
        <v>167</v>
      </c>
      <c r="AT278" s="225" t="s">
        <v>226</v>
      </c>
      <c r="AU278" s="225" t="s">
        <v>89</v>
      </c>
      <c r="AY278" s="17" t="s">
        <v>121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7" t="s">
        <v>87</v>
      </c>
      <c r="BK278" s="226">
        <f>ROUND(I278*H278,2)</f>
        <v>0</v>
      </c>
      <c r="BL278" s="17" t="s">
        <v>128</v>
      </c>
      <c r="BM278" s="225" t="s">
        <v>442</v>
      </c>
    </row>
    <row r="279" s="12" customFormat="1" ht="22.8" customHeight="1">
      <c r="A279" s="12"/>
      <c r="B279" s="198"/>
      <c r="C279" s="199"/>
      <c r="D279" s="200" t="s">
        <v>78</v>
      </c>
      <c r="E279" s="212" t="s">
        <v>443</v>
      </c>
      <c r="F279" s="212" t="s">
        <v>444</v>
      </c>
      <c r="G279" s="199"/>
      <c r="H279" s="199"/>
      <c r="I279" s="202"/>
      <c r="J279" s="213">
        <f>BK279</f>
        <v>0</v>
      </c>
      <c r="K279" s="199"/>
      <c r="L279" s="204"/>
      <c r="M279" s="205"/>
      <c r="N279" s="206"/>
      <c r="O279" s="206"/>
      <c r="P279" s="207">
        <f>SUM(P280:P286)</f>
        <v>0</v>
      </c>
      <c r="Q279" s="206"/>
      <c r="R279" s="207">
        <f>SUM(R280:R286)</f>
        <v>0</v>
      </c>
      <c r="S279" s="206"/>
      <c r="T279" s="208">
        <f>SUM(T280:T286)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9" t="s">
        <v>87</v>
      </c>
      <c r="AT279" s="210" t="s">
        <v>78</v>
      </c>
      <c r="AU279" s="210" t="s">
        <v>87</v>
      </c>
      <c r="AY279" s="209" t="s">
        <v>121</v>
      </c>
      <c r="BK279" s="211">
        <f>SUM(BK280:BK286)</f>
        <v>0</v>
      </c>
    </row>
    <row r="280" s="2" customFormat="1" ht="37.8" customHeight="1">
      <c r="A280" s="38"/>
      <c r="B280" s="39"/>
      <c r="C280" s="214" t="s">
        <v>445</v>
      </c>
      <c r="D280" s="214" t="s">
        <v>123</v>
      </c>
      <c r="E280" s="215" t="s">
        <v>446</v>
      </c>
      <c r="F280" s="216" t="s">
        <v>447</v>
      </c>
      <c r="G280" s="217" t="s">
        <v>215</v>
      </c>
      <c r="H280" s="218">
        <v>1.0940000000000001</v>
      </c>
      <c r="I280" s="219"/>
      <c r="J280" s="220">
        <f>ROUND(I280*H280,2)</f>
        <v>0</v>
      </c>
      <c r="K280" s="216" t="s">
        <v>127</v>
      </c>
      <c r="L280" s="44"/>
      <c r="M280" s="221" t="s">
        <v>1</v>
      </c>
      <c r="N280" s="222" t="s">
        <v>44</v>
      </c>
      <c r="O280" s="91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5" t="s">
        <v>128</v>
      </c>
      <c r="AT280" s="225" t="s">
        <v>123</v>
      </c>
      <c r="AU280" s="225" t="s">
        <v>89</v>
      </c>
      <c r="AY280" s="17" t="s">
        <v>121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7" t="s">
        <v>87</v>
      </c>
      <c r="BK280" s="226">
        <f>ROUND(I280*H280,2)</f>
        <v>0</v>
      </c>
      <c r="BL280" s="17" t="s">
        <v>128</v>
      </c>
      <c r="BM280" s="225" t="s">
        <v>448</v>
      </c>
    </row>
    <row r="281" s="13" customFormat="1">
      <c r="A281" s="13"/>
      <c r="B281" s="232"/>
      <c r="C281" s="233"/>
      <c r="D281" s="227" t="s">
        <v>132</v>
      </c>
      <c r="E281" s="234" t="s">
        <v>1</v>
      </c>
      <c r="F281" s="235" t="s">
        <v>449</v>
      </c>
      <c r="G281" s="233"/>
      <c r="H281" s="236">
        <v>1.0940000000000001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132</v>
      </c>
      <c r="AU281" s="242" t="s">
        <v>89</v>
      </c>
      <c r="AV281" s="13" t="s">
        <v>89</v>
      </c>
      <c r="AW281" s="13" t="s">
        <v>34</v>
      </c>
      <c r="AX281" s="13" t="s">
        <v>87</v>
      </c>
      <c r="AY281" s="242" t="s">
        <v>121</v>
      </c>
    </row>
    <row r="282" s="2" customFormat="1" ht="37.8" customHeight="1">
      <c r="A282" s="38"/>
      <c r="B282" s="39"/>
      <c r="C282" s="214" t="s">
        <v>450</v>
      </c>
      <c r="D282" s="214" t="s">
        <v>123</v>
      </c>
      <c r="E282" s="215" t="s">
        <v>451</v>
      </c>
      <c r="F282" s="216" t="s">
        <v>452</v>
      </c>
      <c r="G282" s="217" t="s">
        <v>215</v>
      </c>
      <c r="H282" s="218">
        <v>9.8460000000000001</v>
      </c>
      <c r="I282" s="219"/>
      <c r="J282" s="220">
        <f>ROUND(I282*H282,2)</f>
        <v>0</v>
      </c>
      <c r="K282" s="216" t="s">
        <v>127</v>
      </c>
      <c r="L282" s="44"/>
      <c r="M282" s="221" t="s">
        <v>1</v>
      </c>
      <c r="N282" s="222" t="s">
        <v>44</v>
      </c>
      <c r="O282" s="91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5" t="s">
        <v>128</v>
      </c>
      <c r="AT282" s="225" t="s">
        <v>123</v>
      </c>
      <c r="AU282" s="225" t="s">
        <v>89</v>
      </c>
      <c r="AY282" s="17" t="s">
        <v>121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7" t="s">
        <v>87</v>
      </c>
      <c r="BK282" s="226">
        <f>ROUND(I282*H282,2)</f>
        <v>0</v>
      </c>
      <c r="BL282" s="17" t="s">
        <v>128</v>
      </c>
      <c r="BM282" s="225" t="s">
        <v>453</v>
      </c>
    </row>
    <row r="283" s="14" customFormat="1">
      <c r="A283" s="14"/>
      <c r="B283" s="243"/>
      <c r="C283" s="244"/>
      <c r="D283" s="227" t="s">
        <v>132</v>
      </c>
      <c r="E283" s="245" t="s">
        <v>1</v>
      </c>
      <c r="F283" s="246" t="s">
        <v>454</v>
      </c>
      <c r="G283" s="244"/>
      <c r="H283" s="245" t="s">
        <v>1</v>
      </c>
      <c r="I283" s="247"/>
      <c r="J283" s="244"/>
      <c r="K283" s="244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132</v>
      </c>
      <c r="AU283" s="252" t="s">
        <v>89</v>
      </c>
      <c r="AV283" s="14" t="s">
        <v>87</v>
      </c>
      <c r="AW283" s="14" t="s">
        <v>34</v>
      </c>
      <c r="AX283" s="14" t="s">
        <v>79</v>
      </c>
      <c r="AY283" s="252" t="s">
        <v>121</v>
      </c>
    </row>
    <row r="284" s="13" customFormat="1">
      <c r="A284" s="13"/>
      <c r="B284" s="232"/>
      <c r="C284" s="233"/>
      <c r="D284" s="227" t="s">
        <v>132</v>
      </c>
      <c r="E284" s="234" t="s">
        <v>1</v>
      </c>
      <c r="F284" s="235" t="s">
        <v>455</v>
      </c>
      <c r="G284" s="233"/>
      <c r="H284" s="236">
        <v>9.8460000000000001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132</v>
      </c>
      <c r="AU284" s="242" t="s">
        <v>89</v>
      </c>
      <c r="AV284" s="13" t="s">
        <v>89</v>
      </c>
      <c r="AW284" s="13" t="s">
        <v>34</v>
      </c>
      <c r="AX284" s="13" t="s">
        <v>87</v>
      </c>
      <c r="AY284" s="242" t="s">
        <v>121</v>
      </c>
    </row>
    <row r="285" s="2" customFormat="1" ht="44.25" customHeight="1">
      <c r="A285" s="38"/>
      <c r="B285" s="39"/>
      <c r="C285" s="214" t="s">
        <v>456</v>
      </c>
      <c r="D285" s="214" t="s">
        <v>123</v>
      </c>
      <c r="E285" s="215" t="s">
        <v>457</v>
      </c>
      <c r="F285" s="216" t="s">
        <v>458</v>
      </c>
      <c r="G285" s="217" t="s">
        <v>215</v>
      </c>
      <c r="H285" s="218">
        <v>1.0940000000000001</v>
      </c>
      <c r="I285" s="219"/>
      <c r="J285" s="220">
        <f>ROUND(I285*H285,2)</f>
        <v>0</v>
      </c>
      <c r="K285" s="216" t="s">
        <v>127</v>
      </c>
      <c r="L285" s="44"/>
      <c r="M285" s="221" t="s">
        <v>1</v>
      </c>
      <c r="N285" s="222" t="s">
        <v>44</v>
      </c>
      <c r="O285" s="91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5" t="s">
        <v>128</v>
      </c>
      <c r="AT285" s="225" t="s">
        <v>123</v>
      </c>
      <c r="AU285" s="225" t="s">
        <v>89</v>
      </c>
      <c r="AY285" s="17" t="s">
        <v>121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7" t="s">
        <v>87</v>
      </c>
      <c r="BK285" s="226">
        <f>ROUND(I285*H285,2)</f>
        <v>0</v>
      </c>
      <c r="BL285" s="17" t="s">
        <v>128</v>
      </c>
      <c r="BM285" s="225" t="s">
        <v>459</v>
      </c>
    </row>
    <row r="286" s="13" customFormat="1">
      <c r="A286" s="13"/>
      <c r="B286" s="232"/>
      <c r="C286" s="233"/>
      <c r="D286" s="227" t="s">
        <v>132</v>
      </c>
      <c r="E286" s="234" t="s">
        <v>1</v>
      </c>
      <c r="F286" s="235" t="s">
        <v>449</v>
      </c>
      <c r="G286" s="233"/>
      <c r="H286" s="236">
        <v>1.0940000000000001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132</v>
      </c>
      <c r="AU286" s="242" t="s">
        <v>89</v>
      </c>
      <c r="AV286" s="13" t="s">
        <v>89</v>
      </c>
      <c r="AW286" s="13" t="s">
        <v>34</v>
      </c>
      <c r="AX286" s="13" t="s">
        <v>87</v>
      </c>
      <c r="AY286" s="242" t="s">
        <v>121</v>
      </c>
    </row>
    <row r="287" s="12" customFormat="1" ht="22.8" customHeight="1">
      <c r="A287" s="12"/>
      <c r="B287" s="198"/>
      <c r="C287" s="199"/>
      <c r="D287" s="200" t="s">
        <v>78</v>
      </c>
      <c r="E287" s="212" t="s">
        <v>460</v>
      </c>
      <c r="F287" s="212" t="s">
        <v>461</v>
      </c>
      <c r="G287" s="199"/>
      <c r="H287" s="199"/>
      <c r="I287" s="202"/>
      <c r="J287" s="213">
        <f>BK287</f>
        <v>0</v>
      </c>
      <c r="K287" s="199"/>
      <c r="L287" s="204"/>
      <c r="M287" s="205"/>
      <c r="N287" s="206"/>
      <c r="O287" s="206"/>
      <c r="P287" s="207">
        <f>P288</f>
        <v>0</v>
      </c>
      <c r="Q287" s="206"/>
      <c r="R287" s="207">
        <f>R288</f>
        <v>0</v>
      </c>
      <c r="S287" s="206"/>
      <c r="T287" s="208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87</v>
      </c>
      <c r="AT287" s="210" t="s">
        <v>78</v>
      </c>
      <c r="AU287" s="210" t="s">
        <v>87</v>
      </c>
      <c r="AY287" s="209" t="s">
        <v>121</v>
      </c>
      <c r="BK287" s="211">
        <f>BK288</f>
        <v>0</v>
      </c>
    </row>
    <row r="288" s="2" customFormat="1" ht="49.05" customHeight="1">
      <c r="A288" s="38"/>
      <c r="B288" s="39"/>
      <c r="C288" s="214" t="s">
        <v>462</v>
      </c>
      <c r="D288" s="214" t="s">
        <v>123</v>
      </c>
      <c r="E288" s="215" t="s">
        <v>463</v>
      </c>
      <c r="F288" s="216" t="s">
        <v>464</v>
      </c>
      <c r="G288" s="217" t="s">
        <v>215</v>
      </c>
      <c r="H288" s="218">
        <v>3472.864</v>
      </c>
      <c r="I288" s="219"/>
      <c r="J288" s="220">
        <f>ROUND(I288*H288,2)</f>
        <v>0</v>
      </c>
      <c r="K288" s="216" t="s">
        <v>127</v>
      </c>
      <c r="L288" s="44"/>
      <c r="M288" s="274" t="s">
        <v>1</v>
      </c>
      <c r="N288" s="275" t="s">
        <v>44</v>
      </c>
      <c r="O288" s="276"/>
      <c r="P288" s="277">
        <f>O288*H288</f>
        <v>0</v>
      </c>
      <c r="Q288" s="277">
        <v>0</v>
      </c>
      <c r="R288" s="277">
        <f>Q288*H288</f>
        <v>0</v>
      </c>
      <c r="S288" s="277">
        <v>0</v>
      </c>
      <c r="T288" s="27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5" t="s">
        <v>128</v>
      </c>
      <c r="AT288" s="225" t="s">
        <v>123</v>
      </c>
      <c r="AU288" s="225" t="s">
        <v>89</v>
      </c>
      <c r="AY288" s="17" t="s">
        <v>121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7" t="s">
        <v>87</v>
      </c>
      <c r="BK288" s="226">
        <f>ROUND(I288*H288,2)</f>
        <v>0</v>
      </c>
      <c r="BL288" s="17" t="s">
        <v>128</v>
      </c>
      <c r="BM288" s="225" t="s">
        <v>465</v>
      </c>
    </row>
    <row r="289" s="2" customFormat="1" ht="6.96" customHeight="1">
      <c r="A289" s="38"/>
      <c r="B289" s="66"/>
      <c r="C289" s="67"/>
      <c r="D289" s="67"/>
      <c r="E289" s="67"/>
      <c r="F289" s="67"/>
      <c r="G289" s="67"/>
      <c r="H289" s="67"/>
      <c r="I289" s="67"/>
      <c r="J289" s="67"/>
      <c r="K289" s="67"/>
      <c r="L289" s="44"/>
      <c r="M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</row>
  </sheetData>
  <sheetProtection sheet="1" autoFilter="0" formatColumns="0" formatRows="0" objects="1" scenarios="1" spinCount="100000" saltValue="7RDLk5dMZJXk5PgJd7LacnKN3kv5cljLuUGmxmPYKzXsZe9LG+iegtKcn0rXX8wl0lBY3p2fOOCpoL0oHNOneg==" hashValue="K0npcmDVPjT6yk71AItiRJTml7mNN4RwWfO3SEuueu0XPc4nu4Dw4J+C5TU++Dhurx6Yk8D7NJ7+7a4UubXnlw==" algorithmName="SHA-512" password="CC35"/>
  <autoFilter ref="C123:K28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Barta</dc:creator>
  <cp:lastModifiedBy>Roman Barta</cp:lastModifiedBy>
  <dcterms:created xsi:type="dcterms:W3CDTF">2022-06-13T06:36:54Z</dcterms:created>
  <dcterms:modified xsi:type="dcterms:W3CDTF">2022-06-13T06:37:00Z</dcterms:modified>
</cp:coreProperties>
</file>